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19020" windowHeight="8580" activeTab="0"/>
  </bookViews>
  <sheets>
    <sheet name="OSVC1" sheetId="1" r:id="rId1"/>
    <sheet name="OSVC2" sheetId="2" r:id="rId2"/>
    <sheet name="OSVC_ZP1" sheetId="3" r:id="rId3"/>
    <sheet name="OSVC_ZP2" sheetId="4" r:id="rId4"/>
  </sheets>
  <definedNames>
    <definedName name="DATABASE">'OSVC_ZP1'!$AG$20:$AH$30</definedName>
    <definedName name="jmeno">'OSVC_ZP1'!$AG$4:$AG$13</definedName>
    <definedName name="kod">'OSVC_ZP1'!$AH$4:$AH$13</definedName>
    <definedName name="_xlnm.Print_Area" localSheetId="2">'OSVC_ZP1'!$B$1:$AD$86</definedName>
    <definedName name="_xlnm.Print_Area" localSheetId="3">'OSVC_ZP2'!$B$1:$F$65</definedName>
    <definedName name="_xlnm.Print_Area" localSheetId="0">'OSVC1'!$B$1:$X$72</definedName>
    <definedName name="_xlnm.Print_Area" localSheetId="1">'OSVC2'!$B$1:$AF$66</definedName>
    <definedName name="Pole">'OSVC_ZP1'!$C$4</definedName>
    <definedName name="Seznam">'OSVC_ZP1'!$AG$3:$AH$13</definedName>
    <definedName name="Seznam2">'OSVC_ZP1'!$AG$4:$AH$14</definedName>
    <definedName name="Seznam3">'OSVC_ZP1'!$AG$4:$AH$14</definedName>
    <definedName name="Seznammini">'OSVC_ZP1'!$AG$4:$AH$13</definedName>
    <definedName name="vyber">#REF!</definedName>
  </definedNames>
  <calcPr fullCalcOnLoad="1"/>
</workbook>
</file>

<file path=xl/sharedStrings.xml><?xml version="1.0" encoding="utf-8"?>
<sst xmlns="http://schemas.openxmlformats.org/spreadsheetml/2006/main" count="411" uniqueCount="305">
  <si>
    <t>Přehled o příjmech a výdajích OSVČ za rok 2008</t>
  </si>
  <si>
    <t>podle § 15 odst. 1 zákona č. 589/1992 Sb., ve znění pozdějších předpisů</t>
  </si>
  <si>
    <t>řádný</t>
  </si>
  <si>
    <t>opravný</t>
  </si>
  <si>
    <t>1. Identifikace osoby samostatně výdělečně činné ( OSVČ )</t>
  </si>
  <si>
    <t>Rodné číslo</t>
  </si>
  <si>
    <t>1. Příjmení</t>
  </si>
  <si>
    <t>2. Jméno</t>
  </si>
  <si>
    <t>3. Titul</t>
  </si>
  <si>
    <t>4. Datum narození</t>
  </si>
  <si>
    <t>5. Ulice</t>
  </si>
  <si>
    <t>6. Číslo popisné/orient.</t>
  </si>
  <si>
    <t>Telefon</t>
  </si>
  <si>
    <t>Variabilní symbol</t>
  </si>
  <si>
    <t>7. Obec</t>
  </si>
  <si>
    <t>PSČ (Post code)</t>
  </si>
  <si>
    <t>8. Stát</t>
  </si>
  <si>
    <t>2. Údaje o samostatné výdělečné činnosti a daňovém přiznání</t>
  </si>
  <si>
    <t>X</t>
  </si>
  <si>
    <t>ano</t>
  </si>
  <si>
    <t>ne</t>
  </si>
  <si>
    <t>ze dne</t>
  </si>
  <si>
    <t>prodlouženo do dne</t>
  </si>
  <si>
    <t>od</t>
  </si>
  <si>
    <t>do</t>
  </si>
  <si>
    <t>-</t>
  </si>
  <si>
    <t>4. Údaje o příjmech a výdajích OSVČ za rok 2008 a další údaje podle §15 odst. 1 zák. č. 589/1992 Sb.</t>
  </si>
  <si>
    <t>Kč</t>
  </si>
  <si>
    <t>=</t>
  </si>
  <si>
    <t>hlavní</t>
  </si>
  <si>
    <t>vedlejší</t>
  </si>
  <si>
    <t>hlavní činnost</t>
  </si>
  <si>
    <t>vedlejší činnost</t>
  </si>
  <si>
    <t>strana 1</t>
  </si>
  <si>
    <t>13. Účtování v hospodářském roce:
      (§ 7 odst. 12 zák. č. 586/1992 Sb.)</t>
  </si>
  <si>
    <t>14. Rozhodnutí finančního úřadu o prodloužení lhůty pro předložení daňového přiznání:</t>
  </si>
  <si>
    <t xml:space="preserve"> jen hlavní</t>
  </si>
  <si>
    <t xml:space="preserve"> jen vedlejší</t>
  </si>
  <si>
    <t xml:space="preserve"> hlavní i vedlejší</t>
  </si>
  <si>
    <t>15. Protokol o platbě daně z příjmů paušální částkou předložen dne:</t>
  </si>
  <si>
    <t>3. Vedlejší samostatná výdělečná činnost - podle ustanovení § 9 odst. 6 písmeno a) až f) zák. č. 155/1995 Sb. v roce 2008</t>
  </si>
  <si>
    <t>16. Vykonával/a zaměstnání s příjmem dosahujícím alespoň 96 000,- Kč (nutné doložit spolu s Přehledem):</t>
  </si>
  <si>
    <t>17. Měl/a jsem nárok na výplatu částečného nebo plného inval. důchodu nebo mi byl přiznán starobní důchod:</t>
  </si>
  <si>
    <t>18. Měl/a jsem nárok na rodičovský příspěvek nebo jsem osobně pečoval/a o osobu mladší 10 let, která je závislá na péči jiné osoby ve stupni I, nebo o osobu, která je závislá na péči jiné osoby ve stupni II - IV:</t>
  </si>
  <si>
    <t>21. Byl/a jsem ve vazbě nebo výkonu trestu odnětí svobody déle než 3 kalendářní měsíce:</t>
  </si>
  <si>
    <t>22. Příjmy:</t>
  </si>
  <si>
    <t>23. Výdaje:</t>
  </si>
  <si>
    <t>24. Příjmy (22) po odpočtu Výdajů (23)</t>
  </si>
  <si>
    <t>25. Počet měsíců, v nichž jsem považován/a za OSVČ:</t>
  </si>
  <si>
    <t>25a. Počet měsíců, v nichž jsem vykonával/a samostatnou výdělečnou činnost alespoň po část měsíce:</t>
  </si>
  <si>
    <t>26. Průměrný měsíční příjem:</t>
  </si>
  <si>
    <t>26a. Rozdělení příjmů po odpočtu výdajů:</t>
  </si>
  <si>
    <t>27. Vypočtený vyměřovací základ:</t>
  </si>
  <si>
    <t>27a. Dílčí vyměřovací základ:</t>
  </si>
  <si>
    <t>28. Minimální vyměřovací základ:</t>
  </si>
  <si>
    <t>29. Určený vyměřovací základ:</t>
  </si>
  <si>
    <t>30. Vyměřovací základ ze zaměstnání:</t>
  </si>
  <si>
    <t>31. Součet řádku 29 a 30:</t>
  </si>
  <si>
    <t>32. Vyměřovací základ ze SVČ:</t>
  </si>
  <si>
    <t>33. Pojistné na DP:</t>
  </si>
  <si>
    <t>34. Úhrn zaplacených záloh na DP:</t>
  </si>
  <si>
    <t>35. Rozdíl mezi Pojistným (33) a úhrnem zaplacených záloh (34):</t>
  </si>
  <si>
    <t>+</t>
  </si>
  <si>
    <t>Zpracováno dle: ČSSZ-89 324 6 I/2009</t>
  </si>
  <si>
    <t>PSČ (Post Code)</t>
  </si>
  <si>
    <t>9.  V roce 2008 jsem vykonával/a samostatnou výdělečnou činnost:</t>
  </si>
  <si>
    <t>11. Jsem povinen/povinna podávat
      daňové přiznání:</t>
  </si>
  <si>
    <t>12. Jsem poplatníkem daně z příjmů
      stanovené paušální částkou:</t>
  </si>
  <si>
    <t>Poznámka:</t>
  </si>
  <si>
    <t>řádky 26a a 27a se vyplňují pouze v tom případě, byla-li vykonávána hlavní i vedlejší činnost (čtěte Pokyny).</t>
  </si>
  <si>
    <t>10. Daňové přiznání zpracovává a předkládá daňový poradce:</t>
  </si>
  <si>
    <t>19. Vykonával/a jsem vojenskou službu
v ozbrojených silách ČR:</t>
  </si>
  <si>
    <t>20. Byl/a jsem nezaopatřeným dítětem
podle § 20 odst. 3 písm. a) zák. č. 155/1995 Sb.:</t>
  </si>
  <si>
    <t>Přehled o příjmech a výdajích OSVČ za rok 2008 - 2.strana</t>
  </si>
  <si>
    <t>Rodné číslo OSVČ</t>
  </si>
  <si>
    <t>5. Způsob použití přeplatku</t>
  </si>
  <si>
    <t xml:space="preserve">Přeplatek (část přeplatku) ve výši </t>
  </si>
  <si>
    <t>1/09</t>
  </si>
  <si>
    <t>2/09</t>
  </si>
  <si>
    <t>3/09</t>
  </si>
  <si>
    <t>4/09</t>
  </si>
  <si>
    <t>5/09</t>
  </si>
  <si>
    <t>6/09</t>
  </si>
  <si>
    <t>7/09</t>
  </si>
  <si>
    <t>8/09</t>
  </si>
  <si>
    <t>9/09</t>
  </si>
  <si>
    <t>10/09</t>
  </si>
  <si>
    <t>11/09</t>
  </si>
  <si>
    <t>12/09</t>
  </si>
  <si>
    <t>a)</t>
  </si>
  <si>
    <t>Předčíslí účtu</t>
  </si>
  <si>
    <t>Číslo účtu</t>
  </si>
  <si>
    <t>Kód banky</t>
  </si>
  <si>
    <t>Specifický symbol</t>
  </si>
  <si>
    <t>/</t>
  </si>
  <si>
    <t>Příjmení</t>
  </si>
  <si>
    <t>Jméno</t>
  </si>
  <si>
    <t>Titul</t>
  </si>
  <si>
    <t>b)</t>
  </si>
  <si>
    <t>Ulice</t>
  </si>
  <si>
    <t>Číslo popisné/orient.</t>
  </si>
  <si>
    <t>Obec</t>
  </si>
  <si>
    <t>Stát</t>
  </si>
  <si>
    <t>37. Měsíční záloha  na DP :</t>
  </si>
  <si>
    <t>7. Údaje o OSVČ, se kterou je vykonávána spolupráce</t>
  </si>
  <si>
    <t>Datum narození</t>
  </si>
  <si>
    <t>8. Přihláška k účasti na důchodovém pojištění OSVČ v roce 2008</t>
  </si>
  <si>
    <t>9. Údaje o opravném přehledu</t>
  </si>
  <si>
    <t>Datum zjištění nové výše vyměřovacího základu ze SVČ</t>
  </si>
  <si>
    <t>Důvod předložení opravného přehledu</t>
  </si>
  <si>
    <t>10. Podpisy a razítka</t>
  </si>
  <si>
    <t>Název příslušné OSSZ/PSSZ</t>
  </si>
  <si>
    <t>Prohlašuji, že všechny údaje uvedené v tomto Přehledu jsou pravdivé, a že OSSZ/PSSZ ohlásím všechny změny údajů, a to do 8 dnů ode dne, kdy jsem se o těchto změnách dozvěděl/a.</t>
  </si>
  <si>
    <t>Datum vyplnění formuláře</t>
  </si>
  <si>
    <t>Datum přijetí formuláře</t>
  </si>
  <si>
    <t>Podpis (a razítko) OSVČ</t>
  </si>
  <si>
    <t>Podpis a razítko OSSZ</t>
  </si>
  <si>
    <t>Počet příloh</t>
  </si>
  <si>
    <t>strana 2</t>
  </si>
  <si>
    <t>IBAN (mezinárodní číslo účtu použijte při platbě do ciziny)</t>
  </si>
  <si>
    <t>Číslo popisné / orient.</t>
  </si>
  <si>
    <t>−</t>
  </si>
  <si>
    <t>6. Výše zálohy na důchodové pojištění, příspěvek na státní politiku zaměstnanosti (DP) na rok 2009</t>
  </si>
  <si>
    <t>Pro účely placení záloh na pojistné budu v roce 2009 považován/a za OSVČ vykonávající:</t>
  </si>
  <si>
    <t>36. Měsíční vyměřovací základ:</t>
  </si>
  <si>
    <t>Vzhledem k tomu, že jsem v roce 2008 nedosáhl/a z výkonu vedlejší samostatné výdělečné činnosti zákonem stanoveného příjmu pro povinnou účast na důchodovém pojištění OSVČ, přihlašuji se k této účasti dnem podání tohoto Přehledu:</t>
  </si>
  <si>
    <t xml:space="preserve"> vraťte na účet</t>
  </si>
  <si>
    <t xml:space="preserve"> pošlete poštovní poukázkou na adresu:</t>
  </si>
  <si>
    <t>Přeplatek (zbývající část přeplatku)</t>
  </si>
  <si>
    <t>použijte (pokud nemám vůči OSSZ/PSSZ
splatný závazek) na úhradu záloh
na pojistné, na měsíce:</t>
  </si>
  <si>
    <t>PŘEHLED</t>
  </si>
  <si>
    <t xml:space="preserve">   Kód:</t>
  </si>
  <si>
    <t>za rok 2008</t>
  </si>
  <si>
    <t xml:space="preserve">    o příjmech a výdajích ze samostatné výdělečné činnosti a úhrnu záloh na pojistné</t>
  </si>
  <si>
    <t xml:space="preserve">         (§ 24 odst. 2 a 3 zák. č. 592/1992 Sb., ve znění pozdějších předpisů)</t>
  </si>
  <si>
    <t xml:space="preserve">  Příjmení a jméno:</t>
  </si>
  <si>
    <t xml:space="preserve">  Adresa trvalého pobytu:</t>
  </si>
  <si>
    <t>E-mail:</t>
  </si>
  <si>
    <t xml:space="preserve">  PSČ:</t>
  </si>
  <si>
    <t>tel.:</t>
  </si>
  <si>
    <t xml:space="preserve">  Adresa místa podnikání:</t>
  </si>
  <si>
    <t>IČO (je-li přiděleno):</t>
  </si>
  <si>
    <t xml:space="preserve">  Adresa pro doručování, na kterou má být zasílána korespondence, je-li odlišná od adresy trvalého pobytu:</t>
  </si>
  <si>
    <t xml:space="preserve"> daňového poradce. </t>
  </si>
  <si>
    <t xml:space="preserve"> povinnost podávat daňové přiznání. </t>
  </si>
  <si>
    <t xml:space="preserve">  DAŇOVÉ PŘIZNÁNÍ  jsem podal u FÚ dne:                 </t>
  </si>
  <si>
    <t xml:space="preserve">  DAŇOVÉ PŘIZNÁNÍ  mělo být podáno dne:          </t>
  </si>
  <si>
    <t xml:space="preserve">  Přeplatek bude vrácen poštovní poukázkou nebo převodem na účet podle níže uvedených údajů.</t>
  </si>
  <si>
    <t>kusů těchto poukázek.</t>
  </si>
  <si>
    <t xml:space="preserve">  směrový kód banky</t>
  </si>
  <si>
    <t>(vyberte z nabízených možností):</t>
  </si>
  <si>
    <t>Při volbě bodu A vyberte písmeno podle bodu 9 Poučení</t>
  </si>
  <si>
    <t>Při volbě bodu B vyberte písmeno podle bodu 10 Poučení</t>
  </si>
  <si>
    <t>Při volbě písmene f, uveďte rodná čísla dětí:</t>
  </si>
  <si>
    <t>ode dne, kdy jsem se o změněné skutečnosti dozvěděl.</t>
  </si>
  <si>
    <t xml:space="preserve">  Dne:      </t>
  </si>
  <si>
    <t>…………………………………………..</t>
  </si>
  <si>
    <t>A</t>
  </si>
  <si>
    <t>B</t>
  </si>
  <si>
    <t>C</t>
  </si>
  <si>
    <t>max</t>
  </si>
  <si>
    <t>Komerční banka, a.s.</t>
  </si>
  <si>
    <t>0100</t>
  </si>
  <si>
    <t>ČSOB, a.s.</t>
  </si>
  <si>
    <t>0300</t>
  </si>
  <si>
    <t>Živnostenská banka, a.s.</t>
  </si>
  <si>
    <t>0400</t>
  </si>
  <si>
    <t>GE Money Bank, a.s.</t>
  </si>
  <si>
    <t>0600</t>
  </si>
  <si>
    <t>Česká národní banka</t>
  </si>
  <si>
    <t>0710</t>
  </si>
  <si>
    <t>Česká spořitelna, a.s.</t>
  </si>
  <si>
    <t>0800</t>
  </si>
  <si>
    <t>Fio, družstevní záložna</t>
  </si>
  <si>
    <t>Hypoteční banka, a.s.</t>
  </si>
  <si>
    <t>eBanka, a.s.</t>
  </si>
  <si>
    <t>Citibank, a.s.</t>
  </si>
  <si>
    <t xml:space="preserve">HVB Bank Czech Republic a. s. </t>
  </si>
  <si>
    <t>Česká konsolidační agentura</t>
  </si>
  <si>
    <t>ING Bank N.V.</t>
  </si>
  <si>
    <t>BAWAG Bank CZ a.s.</t>
  </si>
  <si>
    <t>Českomoravská záruční a rozvojová banka, a.s</t>
  </si>
  <si>
    <t>CALYON S.A., organizační složka</t>
  </si>
  <si>
    <t>ABN AMRO Bank N.V.</t>
  </si>
  <si>
    <t>Raiffeisenbank, a.s.</t>
  </si>
  <si>
    <t xml:space="preserve">J&amp;T Banka, a.s. </t>
  </si>
  <si>
    <t>PPF banka a.s.</t>
  </si>
  <si>
    <t>IC Banka, a. s.</t>
  </si>
  <si>
    <t>COMMERZBANK AG, pob. Praha</t>
  </si>
  <si>
    <t>BRE Bank S.A., organizační složka</t>
  </si>
  <si>
    <t>6210</t>
  </si>
  <si>
    <t>Fortis Bank SA/NV, pobočka ČR</t>
  </si>
  <si>
    <t>Všeobecná úverová banka a.s., pobočka Praha</t>
  </si>
  <si>
    <t>Volksbank CZ, a.s.</t>
  </si>
  <si>
    <t>Deutsche Bank A.G. Filiale Prag</t>
  </si>
  <si>
    <t>Waldviertler Sparkasse von 1842</t>
  </si>
  <si>
    <t>Raiffeisen stavební spořitelna a.s.</t>
  </si>
  <si>
    <t>Českomoravská stavební spořitelna a. s.</t>
  </si>
  <si>
    <t>Wüstenrot-stavební spořitelna a.s.</t>
  </si>
  <si>
    <t>Wüstenrot hypoteční banka, a.s. se sídlem v Praze</t>
  </si>
  <si>
    <t>Modrá pyramida stavební spořitelna, a.s.</t>
  </si>
  <si>
    <t>Raiffeisenbank im Stiftland Waldsassen eG pobočka Cheb, odštěpný závod</t>
  </si>
  <si>
    <t>Oberbank AG pobočka Česká republika</t>
  </si>
  <si>
    <t>Stavební spořitelna České spořitelny, a.s.</t>
  </si>
  <si>
    <t>HYPO stavební spořitelna a.s.</t>
  </si>
  <si>
    <t>Česká exportní banka, a.s.</t>
  </si>
  <si>
    <t>HSBC Bank plc - pobočka Praha</t>
  </si>
  <si>
    <t>PRIVAT BANK AG der Raiffeisenlandesbank Oberösterreich v České republice</t>
  </si>
  <si>
    <t>Pojistné OSVČ</t>
  </si>
  <si>
    <t>Řádek</t>
  </si>
  <si>
    <t>Text</t>
  </si>
  <si>
    <t>Příjmy ze samostatné výdělečné činnosti v roce 2008</t>
  </si>
  <si>
    <t>(viz bod 2  Poučení)</t>
  </si>
  <si>
    <t xml:space="preserve">Výdaje vynaložené na dosažení, zajištění a udržení příjmů ze </t>
  </si>
  <si>
    <t>samostatné výdělečné činnosti v roce 2008</t>
  </si>
  <si>
    <t>(viz bod 2 Poučení )</t>
  </si>
  <si>
    <t>Vyměřovací základ zaměstnance za rok 2008:</t>
  </si>
  <si>
    <t>Pokud OSVČ nebyla v roce 2008 zaměstnancem, nebo neuplatňuje snížení maximálního vyměřovacího</t>
  </si>
  <si>
    <t>základu OSVČ, zapíše se 0. Pokud OSVČ uplatňuje snížení maximálního vyměřovacího základu, zapíše</t>
  </si>
  <si>
    <t>úhrn vyměřovacích základů pro odvod pojistného na zdravotní pojištění zaměstnance, kterých</t>
  </si>
  <si>
    <t>dosáhla v roce 2008 u všech zaměstnavatelů. Tuto částku OSVČ doloží potvrzením od</t>
  </si>
  <si>
    <t xml:space="preserve">zaměstnavatelů. </t>
  </si>
  <si>
    <t>(viz bod 3 Poučení)</t>
  </si>
  <si>
    <t>Počet kalendářních měsíců, ve kterých v roce 2008 trvala samostatná výdělečná činnost.</t>
  </si>
  <si>
    <t>Počet kalendářních měsíců, ve kterých byla samostatná výdělečná činnost v roce 2008 hlavním</t>
  </si>
  <si>
    <t>zdrojem příjmů. Neuvádějí se takové měsíce, ve kterých OSVČ patřila po celý kalendářní měsíc</t>
  </si>
  <si>
    <t>mezi osoby, kterým nebyl stanoven minimální vyměřovací základ.</t>
  </si>
  <si>
    <t>(viz body 10 a 11 Poučení)</t>
  </si>
  <si>
    <t>Minimální vyměřovací základ:</t>
  </si>
  <si>
    <t>0,50 x (řádek 1 - řádek 2)</t>
  </si>
  <si>
    <t>Pokud je tato částka menší než částka řádku 9, zapíše se částka řádku 9.</t>
  </si>
  <si>
    <t>Částka přesahující maximální vyměřovací základ:</t>
  </si>
  <si>
    <t>(řádek 12 + řádek 3) - 1 034 880</t>
  </si>
  <si>
    <t>Pokud je tato částka menší než 0, zapíše se 0.</t>
  </si>
  <si>
    <t>Vyměrovací základ OSVČ za rok 2008:</t>
  </si>
  <si>
    <t>řádek 12 - řádek 13</t>
  </si>
  <si>
    <t xml:space="preserve">  řádek 14 x  řádek 5</t>
  </si>
  <si>
    <t>_____________________________</t>
  </si>
  <si>
    <t xml:space="preserve">          řádek 4</t>
  </si>
  <si>
    <t>Pojistné za rok 2008:</t>
  </si>
  <si>
    <t>0,135 x řádek 15</t>
  </si>
  <si>
    <t>Zaokrouhleno na korunu nahoru.</t>
  </si>
  <si>
    <t>Přeplatek  -  doplatek</t>
  </si>
  <si>
    <t xml:space="preserve">a nevráceného přeplatku podle PŘEHLEDU za rok 2007, použitého na úhradu </t>
  </si>
  <si>
    <t xml:space="preserve">záloh v roce 2008.  </t>
  </si>
  <si>
    <t>(viz bod 7 Poučení)</t>
  </si>
  <si>
    <t>řádek 41 - řádek 16</t>
  </si>
  <si>
    <t xml:space="preserve">   +  =  PŘEPLATEK          - = DOPLATEK</t>
  </si>
  <si>
    <t>daňového přiznání za rok 2007.</t>
  </si>
  <si>
    <t>(viz bod 4 Poučení)</t>
  </si>
  <si>
    <t>Nová výše zálohy</t>
  </si>
  <si>
    <t xml:space="preserve">Nová výše zálohy OSVČ </t>
  </si>
  <si>
    <t xml:space="preserve">                                     0,135 x  0,5 x (řádek 1 - řádek 2)</t>
  </si>
  <si>
    <t xml:space="preserve">                                                     řádek 4</t>
  </si>
  <si>
    <t xml:space="preserve">Zaokrouhleno na  korunu nahoru. </t>
  </si>
  <si>
    <t>je ve výpočtu zohledněn vyměřovací základ ze zaměstnání. Výše zálohy může být nižší než 12 720.</t>
  </si>
  <si>
    <t>(viz bod 12 Poučení)</t>
  </si>
  <si>
    <t>(viz bod 10 Poučení)</t>
  </si>
  <si>
    <t xml:space="preserve">    zdrojem mých příjmů a nejsem povinna platit zálohy na pojistné </t>
  </si>
  <si>
    <t xml:space="preserve">(viz body 9 a 13 Poučení) </t>
  </si>
  <si>
    <t>Platí MVZ</t>
  </si>
  <si>
    <t>Neplatí MVZ</t>
  </si>
  <si>
    <r>
      <t xml:space="preserve">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Přeplatek  </t>
    </r>
    <r>
      <rPr>
        <sz val="10"/>
        <rFont val="Arial"/>
        <family val="2"/>
      </rPr>
      <t>viz bod 7 Poučení</t>
    </r>
    <r>
      <rPr>
        <b/>
        <sz val="10"/>
        <rFont val="Arial"/>
        <family val="2"/>
      </rPr>
      <t xml:space="preserve"> </t>
    </r>
    <r>
      <rPr>
        <sz val="9"/>
        <rFont val="Arial"/>
        <family val="2"/>
      </rPr>
      <t>(vyberte jednu z nabízených možností):</t>
    </r>
  </si>
  <si>
    <r>
      <t xml:space="preserve"> </t>
    </r>
    <r>
      <rPr>
        <b/>
        <sz val="10"/>
        <rFont val="Arial"/>
        <family val="2"/>
      </rPr>
      <t xml:space="preserve"> Pojistné (zálohy na pojistné) platím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(vyberte z nabízených možností  a doplňte příslušné údaje):</t>
    </r>
  </si>
  <si>
    <r>
      <t xml:space="preserve"> </t>
    </r>
    <r>
      <rPr>
        <b/>
        <sz val="10"/>
        <rFont val="Arial"/>
        <family val="2"/>
      </rPr>
      <t xml:space="preserve"> Prohlášení</t>
    </r>
  </si>
  <si>
    <r>
      <t>Podpis:</t>
    </r>
    <r>
      <rPr>
        <b/>
        <sz val="9"/>
        <rFont val="Arial"/>
        <family val="2"/>
      </rPr>
      <t xml:space="preserve">   </t>
    </r>
  </si>
  <si>
    <r>
      <t xml:space="preserve">NEMÁM </t>
    </r>
    <r>
      <rPr>
        <sz val="9"/>
        <rFont val="Arial"/>
        <family val="2"/>
      </rPr>
      <t>přeplatek pojistného.</t>
    </r>
  </si>
  <si>
    <r>
      <t xml:space="preserve">NEŽÁDÁM </t>
    </r>
    <r>
      <rPr>
        <sz val="9"/>
        <rFont val="Arial"/>
        <family val="2"/>
      </rPr>
      <t>o vrácení přeplatku. Žádám o použití přeplatku na úhrady záloh na pojistné v dalším období.</t>
    </r>
  </si>
  <si>
    <r>
      <t xml:space="preserve">ŽÁDÁM </t>
    </r>
    <r>
      <rPr>
        <sz val="9"/>
        <rFont val="Arial"/>
        <family val="2"/>
      </rPr>
      <t xml:space="preserve">o vrácení přeplatku ve výši </t>
    </r>
  </si>
  <si>
    <r>
      <t xml:space="preserve">A - </t>
    </r>
    <r>
      <rPr>
        <sz val="9"/>
        <rFont val="Arial"/>
        <family val="2"/>
      </rPr>
      <t xml:space="preserve">V roce 2008 pro mne neplatila povinnost hradit </t>
    </r>
    <r>
      <rPr>
        <b/>
        <sz val="9"/>
        <rFont val="Arial"/>
        <family val="2"/>
      </rPr>
      <t xml:space="preserve">zálohy </t>
    </r>
    <r>
      <rPr>
        <sz val="9"/>
        <rFont val="Arial"/>
        <family val="2"/>
      </rPr>
      <t>na pojistné v měsících:</t>
    </r>
  </si>
  <si>
    <r>
      <t xml:space="preserve">B - </t>
    </r>
    <r>
      <rPr>
        <sz val="9"/>
        <rFont val="Arial"/>
        <family val="2"/>
      </rPr>
      <t>V roce 2008 pro mne</t>
    </r>
    <r>
      <rPr>
        <b/>
        <sz val="9"/>
        <rFont val="Arial"/>
        <family val="2"/>
      </rPr>
      <t xml:space="preserve"> nebyl stanoven minimální vyměřovací základ </t>
    </r>
    <r>
      <rPr>
        <sz val="9"/>
        <rFont val="Arial"/>
        <family val="2"/>
      </rPr>
      <t>v měsících:</t>
    </r>
  </si>
  <si>
    <t xml:space="preserve">Typ PŘEHLEDU: *)    </t>
  </si>
  <si>
    <t>Zpracováno dle: VZP</t>
  </si>
  <si>
    <r>
      <t xml:space="preserve">10 780 x řádek 6                          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 xml:space="preserve">       </t>
    </r>
  </si>
  <si>
    <r>
      <t xml:space="preserve">                         Z   =    </t>
    </r>
    <r>
      <rPr>
        <b/>
        <vertAlign val="superscript"/>
        <sz val="10"/>
        <rFont val="Arial"/>
        <family val="2"/>
      </rPr>
      <t>__________________________________________</t>
    </r>
  </si>
  <si>
    <r>
      <t xml:space="preserve">Pokud záloha vyjde větší než </t>
    </r>
    <r>
      <rPr>
        <b/>
        <sz val="8"/>
        <rFont val="Arial"/>
        <family val="2"/>
      </rPr>
      <t xml:space="preserve">12 720, </t>
    </r>
    <r>
      <rPr>
        <sz val="8"/>
        <rFont val="Arial"/>
        <family val="2"/>
      </rPr>
      <t xml:space="preserve">zapíše se </t>
    </r>
    <r>
      <rPr>
        <b/>
        <sz val="8"/>
        <rFont val="Arial"/>
        <family val="2"/>
      </rPr>
      <t xml:space="preserve">12 720. </t>
    </r>
    <r>
      <rPr>
        <sz val="8"/>
        <rFont val="Arial"/>
        <family val="2"/>
      </rPr>
      <t>Pokud je překročen max. vyměřovací základ,</t>
    </r>
  </si>
  <si>
    <t xml:space="preserve"> Vyberte z nabízených možností   </t>
  </si>
  <si>
    <r>
      <t>a)</t>
    </r>
    <r>
      <rPr>
        <sz val="8"/>
        <rFont val="Arial"/>
        <family val="2"/>
      </rPr>
      <t xml:space="preserve"> jsem OSVČ,  pro kterou není stanoven minimální vyměřovací základ </t>
    </r>
  </si>
  <si>
    <r>
      <t xml:space="preserve"> - zapíše se </t>
    </r>
    <r>
      <rPr>
        <b/>
        <sz val="8"/>
        <rFont val="Arial"/>
        <family val="2"/>
      </rPr>
      <t>částka vypočtená podle vzorce</t>
    </r>
  </si>
  <si>
    <r>
      <t>b)</t>
    </r>
    <r>
      <rPr>
        <sz val="8"/>
        <rFont val="Arial"/>
        <family val="2"/>
      </rPr>
      <t xml:space="preserve"> jsem  OSVČ, pro kterou platí minimální vyměřovací základ </t>
    </r>
    <r>
      <rPr>
        <vertAlign val="subscript"/>
        <sz val="8"/>
        <rFont val="Arial"/>
        <family val="2"/>
      </rPr>
      <t xml:space="preserve">  </t>
    </r>
  </si>
  <si>
    <r>
      <t>c)</t>
    </r>
    <r>
      <rPr>
        <sz val="8"/>
        <rFont val="Arial"/>
        <family val="2"/>
      </rPr>
      <t xml:space="preserve"> jsem OSVČ, která je zároveň zaměstnána, samostatná výdělečná činnost není hlavním </t>
    </r>
    <r>
      <rPr>
        <vertAlign val="subscript"/>
        <sz val="8"/>
        <rFont val="Arial"/>
        <family val="2"/>
      </rPr>
      <t xml:space="preserve">  </t>
    </r>
  </si>
  <si>
    <t>Vyplní pojištěnec (Kč, měsíce)</t>
  </si>
  <si>
    <t>Název pojišťovny:</t>
  </si>
  <si>
    <t>Česká národní zdravotní pojišťovna</t>
  </si>
  <si>
    <t>Hutnická zaměstnanecká pojišťovna</t>
  </si>
  <si>
    <t>Revírní bratrská pokladna</t>
  </si>
  <si>
    <t>Vojenská zdravotní pojišťovna České republiky</t>
  </si>
  <si>
    <t>Všeobecná zdravotní pojišťovna ČR</t>
  </si>
  <si>
    <t>Zaměstnanecká pojišťovna ŠKODA</t>
  </si>
  <si>
    <t>Zdravotní pojišťovna AGEL</t>
  </si>
  <si>
    <t>Zdravotní pojišťovna METAL-ALIANCE</t>
  </si>
  <si>
    <t>Zdravotní pojišťovna MV ČR</t>
  </si>
  <si>
    <t>Oborová zdravotní pojišťovna zaměstnanců bank, pojišťoven a stavebnictví</t>
  </si>
  <si>
    <t xml:space="preserve">  Datum podání PŘEHLEDU (vyplňuje ZP):</t>
  </si>
  <si>
    <t xml:space="preserve">  Razítko podatelny ZP, podpis</t>
  </si>
  <si>
    <t>Číslo pojištěnce z průkazu pojištěnce ZP (rodné číslo):</t>
  </si>
  <si>
    <t xml:space="preserve">Prohlašuji, že všechny údaje v tomto PŘEHLEDU jsou pravdivé, a že oznámím ZP všechny změny údajů,  a to do 8 dnů </t>
  </si>
  <si>
    <t>Záznamy  ZP</t>
  </si>
  <si>
    <t xml:space="preserve">Doplatek je nutno poukázat na účet územního pracoviště ZP  nejpozději do 8 dnů po podání </t>
  </si>
  <si>
    <t xml:space="preserve">Úhrn zaplacených záloh na pojistné za měsíce roku 2008, odvedených na účet ZP, </t>
  </si>
  <si>
    <t>Z toho počet měsíců,  kdy byla OSVČ pojištěna u ZP.</t>
  </si>
  <si>
    <t>Jmeno pojistovny</t>
  </si>
  <si>
    <t>Kod</t>
  </si>
  <si>
    <t>VYBERTE NÁZEV POJIŠŤOVNY</t>
  </si>
  <si>
    <t>vyplní se automaticky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</si>
</sst>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##,###"/>
    <numFmt numFmtId="166" formatCode="[$-405]d\.\ mmmm\ yyyy"/>
    <numFmt numFmtId="167" formatCode="dd/mm/yy;@"/>
    <numFmt numFmtId="168" formatCode="d/mmmm"/>
    <numFmt numFmtId="169" formatCode="dd/\ mmmm"/>
    <numFmt numFmtId="170" formatCode="mm/"/>
    <numFmt numFmtId="171" formatCode="dd/mm/"/>
    <numFmt numFmtId="172" formatCode="d/m/"/>
    <numFmt numFmtId="173" formatCode="[&lt;=9999999]###\ ##\ ##;##\ ##\ ##\ ##"/>
    <numFmt numFmtId="174" formatCode="###\ ###\ ###\ ###"/>
    <numFmt numFmtId="175" formatCode="000\ 00"/>
    <numFmt numFmtId="176" formatCode="dd/mm/yyyy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;\-#,##0\ "/>
    <numFmt numFmtId="182" formatCode="\+#,##0.00,_K_č;[Red]\-#,##0.00\ _K_č"/>
    <numFmt numFmtId="183" formatCode="[Red]\+#,##0.00_;\-###0.00\ "/>
    <numFmt numFmtId="184" formatCode="\+#,##0.00,_ ;[Red]\-#,##0.00\ "/>
    <numFmt numFmtId="185" formatCode="#,##0.00_ ;\-#,##0.00\ "/>
    <numFmt numFmtId="186" formatCode="[$-405]d/mmm/yy;@"/>
  </numFmts>
  <fonts count="76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color indexed="43"/>
      <name val="Arial"/>
      <family val="2"/>
    </font>
    <font>
      <i/>
      <sz val="8"/>
      <color indexed="10"/>
      <name val="Arial"/>
      <family val="2"/>
    </font>
    <font>
      <sz val="7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22"/>
      <name val="Arial"/>
      <family val="2"/>
    </font>
    <font>
      <sz val="10"/>
      <color indexed="61"/>
      <name val="Arial"/>
      <family val="2"/>
    </font>
    <font>
      <sz val="10"/>
      <name val="Arial CE"/>
      <family val="0"/>
    </font>
    <font>
      <b/>
      <sz val="36"/>
      <name val="Arial"/>
      <family val="2"/>
    </font>
    <font>
      <b/>
      <sz val="28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color indexed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bscript"/>
      <sz val="8"/>
      <name val="Arial"/>
      <family val="2"/>
    </font>
    <font>
      <sz val="10"/>
      <color indexed="47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1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29"/>
      </left>
      <right>
        <color indexed="63"/>
      </right>
      <top>
        <color indexed="63"/>
      </top>
      <bottom>
        <color indexed="63"/>
      </bottom>
    </border>
    <border>
      <left style="medium">
        <color indexed="29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 style="medium">
        <color indexed="29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 style="medium">
        <color indexed="29"/>
      </right>
      <top>
        <color indexed="63"/>
      </top>
      <bottom style="medium">
        <color indexed="29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75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0" fillId="37" borderId="0" xfId="0" applyFill="1" applyAlignment="1">
      <alignment/>
    </xf>
    <xf numFmtId="0" fontId="2" fillId="37" borderId="0" xfId="0" applyFont="1" applyFill="1" applyBorder="1" applyAlignment="1">
      <alignment/>
    </xf>
    <xf numFmtId="0" fontId="4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0" fillId="37" borderId="0" xfId="0" applyFont="1" applyFill="1" applyBorder="1" applyAlignment="1" applyProtection="1">
      <alignment/>
      <protection/>
    </xf>
    <xf numFmtId="0" fontId="7" fillId="37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0" fillId="37" borderId="0" xfId="0" applyFill="1" applyBorder="1" applyAlignment="1">
      <alignment vertical="center"/>
    </xf>
    <xf numFmtId="0" fontId="0" fillId="37" borderId="0" xfId="0" applyFont="1" applyFill="1" applyBorder="1" applyAlignment="1" applyProtection="1">
      <alignment/>
      <protection/>
    </xf>
    <xf numFmtId="0" fontId="10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10" fillId="37" borderId="0" xfId="0" applyFont="1" applyFill="1" applyBorder="1" applyAlignment="1">
      <alignment vertical="center" wrapText="1"/>
    </xf>
    <xf numFmtId="0" fontId="10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6" fillId="37" borderId="0" xfId="0" applyFont="1" applyFill="1" applyBorder="1" applyAlignment="1">
      <alignment vertical="center"/>
    </xf>
    <xf numFmtId="0" fontId="13" fillId="37" borderId="0" xfId="0" applyFont="1" applyFill="1" applyBorder="1" applyAlignment="1">
      <alignment vertical="center"/>
    </xf>
    <xf numFmtId="0" fontId="0" fillId="37" borderId="0" xfId="0" applyFill="1" applyAlignment="1">
      <alignment wrapText="1"/>
    </xf>
    <xf numFmtId="0" fontId="6" fillId="37" borderId="11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6" fillId="37" borderId="0" xfId="0" applyFont="1" applyFill="1" applyAlignment="1">
      <alignment vertical="center"/>
    </xf>
    <xf numFmtId="0" fontId="2" fillId="37" borderId="10" xfId="0" applyFont="1" applyFill="1" applyBorder="1" applyAlignment="1">
      <alignment/>
    </xf>
    <xf numFmtId="0" fontId="13" fillId="37" borderId="0" xfId="0" applyFont="1" applyFill="1" applyBorder="1" applyAlignment="1">
      <alignment horizontal="center"/>
    </xf>
    <xf numFmtId="0" fontId="14" fillId="37" borderId="12" xfId="0" applyFont="1" applyFill="1" applyBorder="1" applyAlignment="1">
      <alignment horizontal="right"/>
    </xf>
    <xf numFmtId="0" fontId="6" fillId="37" borderId="13" xfId="0" applyFont="1" applyFill="1" applyBorder="1" applyAlignment="1">
      <alignment horizontal="right"/>
    </xf>
    <xf numFmtId="0" fontId="6" fillId="37" borderId="0" xfId="0" applyFont="1" applyFill="1" applyBorder="1" applyAlignment="1">
      <alignment horizontal="right"/>
    </xf>
    <xf numFmtId="0" fontId="0" fillId="38" borderId="14" xfId="0" applyFont="1" applyFill="1" applyBorder="1" applyAlignment="1" applyProtection="1">
      <alignment/>
      <protection/>
    </xf>
    <xf numFmtId="0" fontId="10" fillId="38" borderId="14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6" fillId="37" borderId="0" xfId="0" applyFont="1" applyFill="1" applyBorder="1" applyAlignment="1">
      <alignment vertical="center"/>
    </xf>
    <xf numFmtId="0" fontId="6" fillId="37" borderId="12" xfId="0" applyFont="1" applyFill="1" applyBorder="1" applyAlignment="1">
      <alignment horizontal="right"/>
    </xf>
    <xf numFmtId="0" fontId="4" fillId="37" borderId="10" xfId="0" applyFont="1" applyFill="1" applyBorder="1" applyAlignment="1">
      <alignment/>
    </xf>
    <xf numFmtId="0" fontId="0" fillId="37" borderId="10" xfId="0" applyFont="1" applyFill="1" applyBorder="1" applyAlignment="1" applyProtection="1">
      <alignment/>
      <protection/>
    </xf>
    <xf numFmtId="0" fontId="15" fillId="39" borderId="10" xfId="0" applyFont="1" applyFill="1" applyBorder="1" applyAlignment="1">
      <alignment/>
    </xf>
    <xf numFmtId="0" fontId="10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7" fillId="40" borderId="16" xfId="0" applyFont="1" applyFill="1" applyBorder="1" applyAlignment="1">
      <alignment horizontal="center"/>
    </xf>
    <xf numFmtId="0" fontId="4" fillId="40" borderId="16" xfId="0" applyFont="1" applyFill="1" applyBorder="1" applyAlignment="1">
      <alignment horizontal="center"/>
    </xf>
    <xf numFmtId="0" fontId="10" fillId="37" borderId="0" xfId="0" applyFont="1" applyFill="1" applyBorder="1" applyAlignment="1">
      <alignment vertical="center" wrapText="1"/>
    </xf>
    <xf numFmtId="0" fontId="11" fillId="38" borderId="14" xfId="0" applyFont="1" applyFill="1" applyBorder="1" applyAlignment="1">
      <alignment/>
    </xf>
    <xf numFmtId="0" fontId="12" fillId="40" borderId="16" xfId="0" applyFont="1" applyFill="1" applyBorder="1" applyAlignment="1">
      <alignment/>
    </xf>
    <xf numFmtId="0" fontId="0" fillId="41" borderId="13" xfId="0" applyFill="1" applyBorder="1" applyAlignment="1">
      <alignment/>
    </xf>
    <xf numFmtId="0" fontId="6" fillId="37" borderId="0" xfId="0" applyFont="1" applyFill="1" applyBorder="1" applyAlignment="1">
      <alignment horizontal="right" vertical="center"/>
    </xf>
    <xf numFmtId="0" fontId="0" fillId="37" borderId="17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1" xfId="0" applyFill="1" applyBorder="1" applyAlignment="1">
      <alignment wrapText="1"/>
    </xf>
    <xf numFmtId="0" fontId="0" fillId="39" borderId="18" xfId="0" applyFill="1" applyBorder="1" applyAlignment="1">
      <alignment/>
    </xf>
    <xf numFmtId="0" fontId="0" fillId="39" borderId="11" xfId="0" applyFill="1" applyBorder="1" applyAlignment="1">
      <alignment/>
    </xf>
    <xf numFmtId="0" fontId="6" fillId="37" borderId="0" xfId="0" applyFont="1" applyFill="1" applyAlignment="1">
      <alignment horizontal="center"/>
    </xf>
    <xf numFmtId="0" fontId="7" fillId="37" borderId="19" xfId="0" applyFont="1" applyFill="1" applyBorder="1" applyAlignment="1" applyProtection="1">
      <alignment horizontal="center" vertical="center"/>
      <protection locked="0"/>
    </xf>
    <xf numFmtId="0" fontId="7" fillId="37" borderId="0" xfId="0" applyFont="1" applyFill="1" applyBorder="1" applyAlignment="1">
      <alignment/>
    </xf>
    <xf numFmtId="0" fontId="13" fillId="37" borderId="0" xfId="0" applyFont="1" applyFill="1" applyBorder="1" applyAlignment="1">
      <alignment vertical="center"/>
    </xf>
    <xf numFmtId="0" fontId="13" fillId="37" borderId="0" xfId="0" applyFont="1" applyFill="1" applyBorder="1" applyAlignment="1">
      <alignment vertical="center" wrapText="1"/>
    </xf>
    <xf numFmtId="0" fontId="2" fillId="37" borderId="0" xfId="0" applyFont="1" applyFill="1" applyBorder="1" applyAlignment="1">
      <alignment/>
    </xf>
    <xf numFmtId="0" fontId="7" fillId="37" borderId="19" xfId="0" applyFont="1" applyFill="1" applyBorder="1" applyAlignment="1" applyProtection="1">
      <alignment horizontal="center" vertical="center"/>
      <protection locked="0"/>
    </xf>
    <xf numFmtId="14" fontId="0" fillId="37" borderId="19" xfId="0" applyNumberFormat="1" applyFont="1" applyFill="1" applyBorder="1" applyAlignment="1" applyProtection="1">
      <alignment horizontal="center"/>
      <protection locked="0"/>
    </xf>
    <xf numFmtId="0" fontId="4" fillId="37" borderId="0" xfId="0" applyFont="1" applyFill="1" applyBorder="1" applyAlignment="1">
      <alignment horizontal="center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/>
      <protection locked="0"/>
    </xf>
    <xf numFmtId="0" fontId="0" fillId="37" borderId="19" xfId="0" applyFill="1" applyBorder="1" applyAlignment="1" applyProtection="1">
      <alignment vertical="center"/>
      <protection locked="0"/>
    </xf>
    <xf numFmtId="0" fontId="2" fillId="34" borderId="0" xfId="0" applyFont="1" applyFill="1" applyBorder="1" applyAlignment="1">
      <alignment/>
    </xf>
    <xf numFmtId="0" fontId="0" fillId="34" borderId="11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2" fillId="42" borderId="14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" fillId="42" borderId="16" xfId="0" applyFont="1" applyFill="1" applyBorder="1" applyAlignment="1">
      <alignment/>
    </xf>
    <xf numFmtId="0" fontId="2" fillId="42" borderId="15" xfId="0" applyFont="1" applyFill="1" applyBorder="1" applyAlignment="1">
      <alignment/>
    </xf>
    <xf numFmtId="0" fontId="2" fillId="42" borderId="20" xfId="0" applyFont="1" applyFill="1" applyBorder="1" applyAlignment="1">
      <alignment/>
    </xf>
    <xf numFmtId="0" fontId="2" fillId="42" borderId="21" xfId="0" applyFont="1" applyFill="1" applyBorder="1" applyAlignment="1">
      <alignment/>
    </xf>
    <xf numFmtId="0" fontId="4" fillId="34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0" xfId="0" applyFont="1" applyFill="1" applyBorder="1" applyAlignment="1">
      <alignment vertical="center" wrapText="1"/>
    </xf>
    <xf numFmtId="49" fontId="10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/>
    </xf>
    <xf numFmtId="0" fontId="13" fillId="34" borderId="12" xfId="0" applyFont="1" applyFill="1" applyBorder="1" applyAlignment="1">
      <alignment horizontal="left"/>
    </xf>
    <xf numFmtId="0" fontId="0" fillId="37" borderId="13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10" xfId="0" applyFill="1" applyBorder="1" applyAlignment="1">
      <alignment/>
    </xf>
    <xf numFmtId="0" fontId="14" fillId="34" borderId="12" xfId="0" applyFont="1" applyFill="1" applyBorder="1" applyAlignment="1">
      <alignment horizontal="left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4" fillId="43" borderId="0" xfId="48" applyFont="1" applyFill="1" applyBorder="1" applyAlignment="1" applyProtection="1">
      <alignment/>
      <protection/>
    </xf>
    <xf numFmtId="0" fontId="0" fillId="43" borderId="0" xfId="48" applyFont="1" applyFill="1">
      <alignment/>
      <protection/>
    </xf>
    <xf numFmtId="0" fontId="0" fillId="43" borderId="0" xfId="48" applyFont="1" applyFill="1" applyProtection="1">
      <alignment/>
      <protection/>
    </xf>
    <xf numFmtId="0" fontId="0" fillId="43" borderId="0" xfId="48" applyFont="1" applyFill="1" applyAlignment="1" applyProtection="1">
      <alignment horizontal="center"/>
      <protection/>
    </xf>
    <xf numFmtId="0" fontId="26" fillId="43" borderId="0" xfId="48" applyFont="1" applyFill="1" applyProtection="1">
      <alignment/>
      <protection/>
    </xf>
    <xf numFmtId="0" fontId="1" fillId="43" borderId="23" xfId="48" applyFont="1" applyFill="1" applyBorder="1" applyAlignment="1" applyProtection="1" quotePrefix="1">
      <alignment horizontal="left" vertical="center"/>
      <protection/>
    </xf>
    <xf numFmtId="0" fontId="0" fillId="43" borderId="24" xfId="48" applyFont="1" applyFill="1" applyBorder="1" applyProtection="1">
      <alignment/>
      <protection/>
    </xf>
    <xf numFmtId="0" fontId="1" fillId="43" borderId="24" xfId="48" applyFont="1" applyFill="1" applyBorder="1" applyAlignment="1" applyProtection="1">
      <alignment vertical="top"/>
      <protection/>
    </xf>
    <xf numFmtId="0" fontId="0" fillId="43" borderId="24" xfId="48" applyFont="1" applyFill="1" applyBorder="1" applyAlignment="1" applyProtection="1">
      <alignment vertical="top"/>
      <protection/>
    </xf>
    <xf numFmtId="0" fontId="0" fillId="43" borderId="25" xfId="48" applyFont="1" applyFill="1" applyBorder="1" applyProtection="1">
      <alignment/>
      <protection/>
    </xf>
    <xf numFmtId="0" fontId="24" fillId="43" borderId="26" xfId="48" applyFont="1" applyFill="1" applyBorder="1" applyAlignment="1" applyProtection="1">
      <alignment/>
      <protection/>
    </xf>
    <xf numFmtId="0" fontId="24" fillId="43" borderId="27" xfId="48" applyFont="1" applyFill="1" applyBorder="1" applyAlignment="1" applyProtection="1">
      <alignment/>
      <protection/>
    </xf>
    <xf numFmtId="0" fontId="7" fillId="43" borderId="0" xfId="48" applyFont="1" applyFill="1" applyAlignment="1" applyProtection="1">
      <alignment horizontal="center"/>
      <protection/>
    </xf>
    <xf numFmtId="0" fontId="27" fillId="43" borderId="0" xfId="48" applyFont="1" applyFill="1" applyAlignment="1" applyProtection="1">
      <alignment horizontal="center"/>
      <protection/>
    </xf>
    <xf numFmtId="0" fontId="27" fillId="43" borderId="26" xfId="48" applyFont="1" applyFill="1" applyBorder="1" applyAlignment="1" applyProtection="1">
      <alignment horizontal="center"/>
      <protection/>
    </xf>
    <xf numFmtId="0" fontId="0" fillId="43" borderId="0" xfId="48" applyFont="1" applyFill="1" applyBorder="1" applyProtection="1">
      <alignment/>
      <protection/>
    </xf>
    <xf numFmtId="0" fontId="0" fillId="43" borderId="27" xfId="48" applyFont="1" applyFill="1" applyBorder="1" applyProtection="1">
      <alignment/>
      <protection/>
    </xf>
    <xf numFmtId="0" fontId="0" fillId="43" borderId="0" xfId="48" applyFont="1" applyFill="1" applyBorder="1" applyAlignment="1" applyProtection="1" quotePrefix="1">
      <alignment horizontal="right" vertical="top"/>
      <protection/>
    </xf>
    <xf numFmtId="0" fontId="0" fillId="43" borderId="0" xfId="48" applyFont="1" applyFill="1" applyBorder="1" applyAlignment="1" applyProtection="1">
      <alignment horizontal="center" vertical="top"/>
      <protection/>
    </xf>
    <xf numFmtId="0" fontId="0" fillId="43" borderId="26" xfId="48" applyFont="1" applyFill="1" applyBorder="1" applyProtection="1">
      <alignment/>
      <protection/>
    </xf>
    <xf numFmtId="0" fontId="7" fillId="43" borderId="0" xfId="48" applyFont="1" applyFill="1" applyProtection="1">
      <alignment/>
      <protection/>
    </xf>
    <xf numFmtId="0" fontId="1" fillId="43" borderId="28" xfId="48" applyFont="1" applyFill="1" applyBorder="1" applyProtection="1">
      <alignment/>
      <protection/>
    </xf>
    <xf numFmtId="0" fontId="1" fillId="43" borderId="29" xfId="48" applyFont="1" applyFill="1" applyBorder="1" applyProtection="1">
      <alignment/>
      <protection/>
    </xf>
    <xf numFmtId="0" fontId="0" fillId="43" borderId="29" xfId="48" applyFont="1" applyFill="1" applyBorder="1" applyProtection="1">
      <alignment/>
      <protection/>
    </xf>
    <xf numFmtId="0" fontId="0" fillId="43" borderId="30" xfId="48" applyFont="1" applyFill="1" applyBorder="1" applyProtection="1">
      <alignment/>
      <protection/>
    </xf>
    <xf numFmtId="0" fontId="0" fillId="43" borderId="0" xfId="48" applyFont="1" applyFill="1" applyAlignment="1">
      <alignment horizontal="left" vertical="center"/>
      <protection/>
    </xf>
    <xf numFmtId="0" fontId="28" fillId="43" borderId="0" xfId="48" applyFont="1" applyFill="1" applyBorder="1" applyAlignment="1" applyProtection="1">
      <alignment horizontal="center" vertical="center"/>
      <protection/>
    </xf>
    <xf numFmtId="0" fontId="0" fillId="43" borderId="0" xfId="48" applyFont="1" applyFill="1" applyAlignment="1" applyProtection="1">
      <alignment horizontal="left" vertical="center"/>
      <protection/>
    </xf>
    <xf numFmtId="0" fontId="0" fillId="43" borderId="0" xfId="48" applyFont="1" applyFill="1" applyAlignment="1">
      <alignment vertical="center"/>
      <protection/>
    </xf>
    <xf numFmtId="0" fontId="0" fillId="43" borderId="0" xfId="48" applyFont="1" applyFill="1" applyAlignment="1" applyProtection="1">
      <alignment vertical="center"/>
      <protection/>
    </xf>
    <xf numFmtId="0" fontId="0" fillId="43" borderId="0" xfId="48" applyFont="1" applyFill="1" applyBorder="1" applyAlignment="1" applyProtection="1">
      <alignment horizontal="centerContinuous"/>
      <protection/>
    </xf>
    <xf numFmtId="0" fontId="28" fillId="43" borderId="0" xfId="48" applyFont="1" applyFill="1" applyBorder="1" applyAlignment="1" applyProtection="1">
      <alignment horizontal="centerContinuous"/>
      <protection/>
    </xf>
    <xf numFmtId="0" fontId="28" fillId="43" borderId="0" xfId="48" applyFont="1" applyFill="1" applyBorder="1" applyAlignment="1" applyProtection="1">
      <alignment horizontal="left"/>
      <protection/>
    </xf>
    <xf numFmtId="0" fontId="0" fillId="43" borderId="0" xfId="48" applyFont="1" applyFill="1" applyBorder="1" applyAlignment="1" applyProtection="1">
      <alignment horizontal="left"/>
      <protection/>
    </xf>
    <xf numFmtId="0" fontId="29" fillId="43" borderId="0" xfId="48" applyFont="1" applyFill="1" applyAlignment="1" applyProtection="1" quotePrefix="1">
      <alignment vertical="center"/>
      <protection/>
    </xf>
    <xf numFmtId="0" fontId="28" fillId="43" borderId="0" xfId="48" applyFont="1" applyFill="1" applyAlignment="1" applyProtection="1">
      <alignment vertical="center"/>
      <protection/>
    </xf>
    <xf numFmtId="0" fontId="28" fillId="43" borderId="0" xfId="48" applyFont="1" applyFill="1" applyProtection="1">
      <alignment/>
      <protection/>
    </xf>
    <xf numFmtId="0" fontId="29" fillId="43" borderId="0" xfId="48" applyFont="1" applyFill="1" applyAlignment="1" applyProtection="1">
      <alignment vertical="center"/>
      <protection/>
    </xf>
    <xf numFmtId="0" fontId="29" fillId="43" borderId="0" xfId="48" applyFont="1" applyFill="1" applyProtection="1">
      <alignment/>
      <protection/>
    </xf>
    <xf numFmtId="0" fontId="29" fillId="43" borderId="0" xfId="48" applyFont="1" applyFill="1" applyAlignment="1" applyProtection="1">
      <alignment horizontal="left"/>
      <protection/>
    </xf>
    <xf numFmtId="0" fontId="29" fillId="43" borderId="0" xfId="48" applyFont="1" applyFill="1" applyBorder="1" applyAlignment="1" applyProtection="1">
      <alignment horizontal="centerContinuous"/>
      <protection/>
    </xf>
    <xf numFmtId="0" fontId="29" fillId="43" borderId="0" xfId="48" applyFont="1" applyFill="1" applyAlignment="1" applyProtection="1">
      <alignment/>
      <protection/>
    </xf>
    <xf numFmtId="0" fontId="28" fillId="43" borderId="0" xfId="48" applyFont="1" applyFill="1" applyAlignment="1" applyProtection="1">
      <alignment/>
      <protection/>
    </xf>
    <xf numFmtId="0" fontId="7" fillId="43" borderId="0" xfId="48" applyFont="1" applyFill="1" applyAlignment="1" applyProtection="1" quotePrefix="1">
      <alignment horizontal="left"/>
      <protection/>
    </xf>
    <xf numFmtId="0" fontId="0" fillId="43" borderId="31" xfId="48" applyFont="1" applyFill="1" applyBorder="1">
      <alignment/>
      <protection/>
    </xf>
    <xf numFmtId="0" fontId="31" fillId="43" borderId="32" xfId="48" applyFont="1" applyFill="1" applyBorder="1" applyProtection="1">
      <alignment/>
      <protection/>
    </xf>
    <xf numFmtId="0" fontId="0" fillId="43" borderId="33" xfId="48" applyFont="1" applyFill="1" applyBorder="1" applyProtection="1">
      <alignment/>
      <protection/>
    </xf>
    <xf numFmtId="0" fontId="0" fillId="43" borderId="26" xfId="48" applyFont="1" applyFill="1" applyBorder="1">
      <alignment/>
      <protection/>
    </xf>
    <xf numFmtId="0" fontId="28" fillId="43" borderId="0" xfId="48" applyFont="1" applyFill="1" applyBorder="1" applyProtection="1">
      <alignment/>
      <protection/>
    </xf>
    <xf numFmtId="0" fontId="0" fillId="43" borderId="34" xfId="48" applyFont="1" applyFill="1" applyBorder="1" applyProtection="1">
      <alignment/>
      <protection/>
    </xf>
    <xf numFmtId="0" fontId="0" fillId="43" borderId="35" xfId="48" applyFont="1" applyFill="1" applyBorder="1" applyProtection="1">
      <alignment/>
      <protection/>
    </xf>
    <xf numFmtId="0" fontId="31" fillId="43" borderId="36" xfId="48" applyFont="1" applyFill="1" applyBorder="1" applyProtection="1">
      <alignment/>
      <protection/>
    </xf>
    <xf numFmtId="0" fontId="31" fillId="43" borderId="0" xfId="48" applyFont="1" applyFill="1" applyBorder="1" applyProtection="1">
      <alignment/>
      <protection/>
    </xf>
    <xf numFmtId="0" fontId="0" fillId="43" borderId="37" xfId="48" applyFont="1" applyFill="1" applyBorder="1" applyProtection="1">
      <alignment/>
      <protection/>
    </xf>
    <xf numFmtId="49" fontId="18" fillId="43" borderId="0" xfId="48" applyNumberFormat="1" applyFont="1" applyFill="1" applyBorder="1" applyProtection="1">
      <alignment/>
      <protection/>
    </xf>
    <xf numFmtId="49" fontId="32" fillId="43" borderId="0" xfId="36" applyNumberFormat="1" applyFont="1" applyFill="1" applyBorder="1" applyAlignment="1" applyProtection="1">
      <alignment vertical="center"/>
      <protection/>
    </xf>
    <xf numFmtId="0" fontId="31" fillId="43" borderId="0" xfId="48" applyFont="1" applyFill="1" applyBorder="1" applyAlignment="1" applyProtection="1">
      <alignment vertical="center"/>
      <protection/>
    </xf>
    <xf numFmtId="49" fontId="18" fillId="43" borderId="0" xfId="48" applyNumberFormat="1" applyFont="1" applyFill="1" applyBorder="1" applyAlignment="1" applyProtection="1">
      <alignment horizontal="center"/>
      <protection/>
    </xf>
    <xf numFmtId="49" fontId="31" fillId="43" borderId="0" xfId="48" applyNumberFormat="1" applyFont="1" applyFill="1" applyBorder="1" applyAlignment="1" applyProtection="1">
      <alignment horizontal="left" vertical="center"/>
      <protection/>
    </xf>
    <xf numFmtId="175" fontId="30" fillId="43" borderId="0" xfId="48" applyNumberFormat="1" applyFont="1" applyFill="1" applyBorder="1" applyAlignment="1" applyProtection="1">
      <alignment vertical="center"/>
      <protection/>
    </xf>
    <xf numFmtId="49" fontId="31" fillId="43" borderId="0" xfId="48" applyNumberFormat="1" applyFont="1" applyFill="1" applyBorder="1" applyAlignment="1" applyProtection="1" quotePrefix="1">
      <alignment horizontal="left" vertical="center"/>
      <protection/>
    </xf>
    <xf numFmtId="0" fontId="0" fillId="43" borderId="38" xfId="48" applyFont="1" applyFill="1" applyBorder="1" applyProtection="1">
      <alignment/>
      <protection/>
    </xf>
    <xf numFmtId="49" fontId="31" fillId="43" borderId="34" xfId="48" applyNumberFormat="1" applyFont="1" applyFill="1" applyBorder="1" applyAlignment="1" applyProtection="1">
      <alignment horizontal="left"/>
      <protection/>
    </xf>
    <xf numFmtId="49" fontId="33" fillId="43" borderId="34" xfId="48" applyNumberFormat="1" applyFont="1" applyFill="1" applyBorder="1" applyProtection="1">
      <alignment/>
      <protection/>
    </xf>
    <xf numFmtId="175" fontId="30" fillId="43" borderId="34" xfId="48" applyNumberFormat="1" applyFont="1" applyFill="1" applyBorder="1" applyAlignment="1" applyProtection="1">
      <alignment horizontal="left" vertical="center"/>
      <protection/>
    </xf>
    <xf numFmtId="49" fontId="18" fillId="43" borderId="34" xfId="48" applyNumberFormat="1" applyFont="1" applyFill="1" applyBorder="1" applyProtection="1">
      <alignment/>
      <protection/>
    </xf>
    <xf numFmtId="49" fontId="31" fillId="43" borderId="34" xfId="48" applyNumberFormat="1" applyFont="1" applyFill="1" applyBorder="1" applyAlignment="1" applyProtection="1" quotePrefix="1">
      <alignment horizontal="left"/>
      <protection/>
    </xf>
    <xf numFmtId="174" fontId="30" fillId="43" borderId="34" xfId="48" applyNumberFormat="1" applyFont="1" applyFill="1" applyBorder="1" applyAlignment="1" applyProtection="1">
      <alignment horizontal="center" vertical="center"/>
      <protection/>
    </xf>
    <xf numFmtId="0" fontId="0" fillId="43" borderId="39" xfId="48" applyFont="1" applyFill="1" applyBorder="1" applyProtection="1">
      <alignment/>
      <protection/>
    </xf>
    <xf numFmtId="49" fontId="33" fillId="43" borderId="0" xfId="48" applyNumberFormat="1" applyFont="1" applyFill="1" applyBorder="1" applyProtection="1">
      <alignment/>
      <protection/>
    </xf>
    <xf numFmtId="49" fontId="31" fillId="43" borderId="0" xfId="48" applyNumberFormat="1" applyFont="1" applyFill="1" applyBorder="1" applyAlignment="1" applyProtection="1" quotePrefix="1">
      <alignment horizontal="left"/>
      <protection/>
    </xf>
    <xf numFmtId="0" fontId="31" fillId="43" borderId="0" xfId="48" applyFont="1" applyFill="1" applyBorder="1" applyAlignment="1" applyProtection="1">
      <alignment horizontal="left" vertical="center" indent="1"/>
      <protection/>
    </xf>
    <xf numFmtId="49" fontId="31" fillId="43" borderId="0" xfId="48" applyNumberFormat="1" applyFont="1" applyFill="1" applyBorder="1" applyAlignment="1" applyProtection="1">
      <alignment horizontal="left"/>
      <protection/>
    </xf>
    <xf numFmtId="49" fontId="33" fillId="43" borderId="0" xfId="48" applyNumberFormat="1" applyFont="1" applyFill="1" applyBorder="1" applyAlignment="1" applyProtection="1">
      <alignment horizontal="left"/>
      <protection/>
    </xf>
    <xf numFmtId="49" fontId="30" fillId="43" borderId="0" xfId="48" applyNumberFormat="1" applyFont="1" applyFill="1" applyBorder="1" applyAlignment="1" applyProtection="1">
      <alignment vertical="center"/>
      <protection/>
    </xf>
    <xf numFmtId="0" fontId="0" fillId="43" borderId="36" xfId="48" applyFont="1" applyFill="1" applyBorder="1" applyProtection="1">
      <alignment/>
      <protection/>
    </xf>
    <xf numFmtId="0" fontId="31" fillId="43" borderId="0" xfId="48" applyFont="1" applyFill="1" applyBorder="1" applyAlignment="1" applyProtection="1">
      <alignment horizontal="left" vertical="center"/>
      <protection/>
    </xf>
    <xf numFmtId="0" fontId="31" fillId="43" borderId="0" xfId="48" applyFont="1" applyFill="1" applyBorder="1" applyAlignment="1" applyProtection="1" quotePrefix="1">
      <alignment horizontal="left" vertical="center"/>
      <protection/>
    </xf>
    <xf numFmtId="49" fontId="0" fillId="43" borderId="0" xfId="48" applyNumberFormat="1" applyFont="1" applyFill="1" applyBorder="1" applyAlignment="1" applyProtection="1" quotePrefix="1">
      <alignment horizontal="right"/>
      <protection/>
    </xf>
    <xf numFmtId="0" fontId="31" fillId="43" borderId="0" xfId="48" applyFont="1" applyFill="1" applyBorder="1" applyAlignment="1" applyProtection="1" quotePrefix="1">
      <alignment horizontal="left"/>
      <protection/>
    </xf>
    <xf numFmtId="176" fontId="31" fillId="43" borderId="0" xfId="48" applyNumberFormat="1" applyFont="1" applyFill="1" applyBorder="1" applyAlignment="1" applyProtection="1">
      <alignment horizontal="center" vertical="center"/>
      <protection/>
    </xf>
    <xf numFmtId="0" fontId="31" fillId="43" borderId="36" xfId="48" applyFont="1" applyFill="1" applyBorder="1" applyAlignment="1" applyProtection="1" quotePrefix="1">
      <alignment horizontal="left"/>
      <protection/>
    </xf>
    <xf numFmtId="0" fontId="31" fillId="43" borderId="27" xfId="48" applyFont="1" applyFill="1" applyBorder="1" applyProtection="1">
      <alignment/>
      <protection/>
    </xf>
    <xf numFmtId="0" fontId="31" fillId="43" borderId="0" xfId="48" applyFont="1" applyFill="1">
      <alignment/>
      <protection/>
    </xf>
    <xf numFmtId="164" fontId="31" fillId="43" borderId="0" xfId="48" applyNumberFormat="1" applyFont="1" applyFill="1" applyBorder="1" applyProtection="1">
      <alignment/>
      <protection/>
    </xf>
    <xf numFmtId="0" fontId="0" fillId="43" borderId="0" xfId="48" applyFont="1" applyFill="1" applyBorder="1" applyAlignment="1" applyProtection="1">
      <alignment horizontal="right"/>
      <protection/>
    </xf>
    <xf numFmtId="0" fontId="1" fillId="43" borderId="36" xfId="48" applyFont="1" applyFill="1" applyBorder="1" applyAlignment="1" applyProtection="1">
      <alignment horizontal="centerContinuous"/>
      <protection/>
    </xf>
    <xf numFmtId="0" fontId="1" fillId="43" borderId="36" xfId="48" applyFont="1" applyFill="1" applyBorder="1" applyAlignment="1" applyProtection="1">
      <alignment horizontal="center"/>
      <protection/>
    </xf>
    <xf numFmtId="0" fontId="30" fillId="43" borderId="0" xfId="48" applyFont="1" applyFill="1" applyBorder="1" applyAlignment="1" applyProtection="1" quotePrefix="1">
      <alignment horizontal="left"/>
      <protection/>
    </xf>
    <xf numFmtId="0" fontId="30" fillId="43" borderId="0" xfId="48" applyFont="1" applyFill="1" applyBorder="1" applyProtection="1">
      <alignment/>
      <protection/>
    </xf>
    <xf numFmtId="0" fontId="1" fillId="43" borderId="0" xfId="48" applyFont="1" applyFill="1" applyBorder="1" applyAlignment="1" applyProtection="1">
      <alignment horizontal="center"/>
      <protection/>
    </xf>
    <xf numFmtId="0" fontId="1" fillId="43" borderId="0" xfId="48" applyFont="1" applyFill="1" applyBorder="1" applyProtection="1">
      <alignment/>
      <protection/>
    </xf>
    <xf numFmtId="0" fontId="7" fillId="43" borderId="0" xfId="48" applyFont="1" applyFill="1" applyBorder="1" applyAlignment="1" applyProtection="1">
      <alignment horizontal="center"/>
      <protection/>
    </xf>
    <xf numFmtId="49" fontId="30" fillId="43" borderId="0" xfId="48" applyNumberFormat="1" applyFont="1" applyFill="1" applyBorder="1" applyAlignment="1" applyProtection="1" quotePrefix="1">
      <alignment vertical="center" wrapText="1"/>
      <protection/>
    </xf>
    <xf numFmtId="49" fontId="30" fillId="43" borderId="0" xfId="48" applyNumberFormat="1" applyFont="1" applyFill="1" applyBorder="1" applyAlignment="1" applyProtection="1">
      <alignment horizontal="left" vertical="center" indent="2"/>
      <protection/>
    </xf>
    <xf numFmtId="49" fontId="31" fillId="43" borderId="0" xfId="48" applyNumberFormat="1" applyFont="1" applyFill="1" applyBorder="1" applyAlignment="1" applyProtection="1">
      <alignment horizontal="left" vertical="center" indent="1"/>
      <protection/>
    </xf>
    <xf numFmtId="4" fontId="30" fillId="43" borderId="0" xfId="48" applyNumberFormat="1" applyFont="1" applyFill="1" applyBorder="1" applyAlignment="1" applyProtection="1">
      <alignment horizontal="center" vertical="center"/>
      <protection/>
    </xf>
    <xf numFmtId="0" fontId="31" fillId="43" borderId="0" xfId="48" applyFont="1" applyFill="1" applyBorder="1" applyAlignment="1" applyProtection="1">
      <alignment horizontal="left"/>
      <protection/>
    </xf>
    <xf numFmtId="0" fontId="0" fillId="43" borderId="0" xfId="48" applyFont="1" applyFill="1" applyBorder="1" applyAlignment="1" applyProtection="1" quotePrefix="1">
      <alignment horizontal="left"/>
      <protection/>
    </xf>
    <xf numFmtId="0" fontId="0" fillId="43" borderId="36" xfId="48" applyFont="1" applyFill="1" applyBorder="1" applyAlignment="1" applyProtection="1" quotePrefix="1">
      <alignment horizontal="left"/>
      <protection/>
    </xf>
    <xf numFmtId="0" fontId="31" fillId="43" borderId="37" xfId="48" applyFont="1" applyFill="1" applyBorder="1" applyProtection="1">
      <alignment/>
      <protection/>
    </xf>
    <xf numFmtId="5" fontId="31" fillId="43" borderId="0" xfId="48" applyNumberFormat="1" applyFont="1" applyFill="1" applyBorder="1" applyProtection="1">
      <alignment/>
      <protection/>
    </xf>
    <xf numFmtId="49" fontId="30" fillId="43" borderId="0" xfId="48" applyNumberFormat="1" applyFont="1" applyFill="1" applyBorder="1" applyAlignment="1" applyProtection="1">
      <alignment horizontal="left" vertical="center" indent="1"/>
      <protection/>
    </xf>
    <xf numFmtId="0" fontId="31" fillId="43" borderId="34" xfId="48" applyFont="1" applyFill="1" applyBorder="1" applyAlignment="1" applyProtection="1">
      <alignment horizontal="left"/>
      <protection/>
    </xf>
    <xf numFmtId="0" fontId="1" fillId="43" borderId="34" xfId="48" applyFont="1" applyFill="1" applyBorder="1" applyProtection="1">
      <alignment/>
      <protection/>
    </xf>
    <xf numFmtId="0" fontId="31" fillId="43" borderId="34" xfId="48" applyFont="1" applyFill="1" applyBorder="1" applyProtection="1">
      <alignment/>
      <protection/>
    </xf>
    <xf numFmtId="49" fontId="31" fillId="43" borderId="34" xfId="48" applyNumberFormat="1" applyFont="1" applyFill="1" applyBorder="1" applyProtection="1">
      <alignment/>
      <protection/>
    </xf>
    <xf numFmtId="0" fontId="30" fillId="43" borderId="0" xfId="48" applyFont="1" applyFill="1" applyBorder="1" applyAlignment="1" applyProtection="1">
      <alignment horizontal="right"/>
      <protection/>
    </xf>
    <xf numFmtId="49" fontId="30" fillId="43" borderId="0" xfId="48" applyNumberFormat="1" applyFont="1" applyFill="1" applyBorder="1" applyAlignment="1" applyProtection="1">
      <alignment horizontal="center"/>
      <protection/>
    </xf>
    <xf numFmtId="1" fontId="30" fillId="43" borderId="0" xfId="48" applyNumberFormat="1" applyFont="1" applyFill="1" applyBorder="1" applyAlignment="1" applyProtection="1">
      <alignment horizontal="center" vertical="center"/>
      <protection/>
    </xf>
    <xf numFmtId="49" fontId="30" fillId="43" borderId="27" xfId="48" applyNumberFormat="1" applyFont="1" applyFill="1" applyBorder="1" applyAlignment="1" applyProtection="1" quotePrefix="1">
      <alignment vertical="center" wrapText="1"/>
      <protection/>
    </xf>
    <xf numFmtId="1" fontId="31" fillId="43" borderId="0" xfId="48" applyNumberFormat="1" applyFont="1" applyFill="1" applyBorder="1" applyAlignment="1" applyProtection="1">
      <alignment horizontal="right" vertical="center"/>
      <protection/>
    </xf>
    <xf numFmtId="0" fontId="31" fillId="43" borderId="0" xfId="48" applyFont="1" applyFill="1" applyBorder="1" applyAlignment="1" applyProtection="1">
      <alignment horizontal="left" indent="1"/>
      <protection/>
    </xf>
    <xf numFmtId="0" fontId="31" fillId="43" borderId="0" xfId="48" applyFont="1" applyFill="1" applyBorder="1" applyAlignment="1" applyProtection="1">
      <alignment/>
      <protection/>
    </xf>
    <xf numFmtId="0" fontId="31" fillId="43" borderId="0" xfId="48" applyFont="1" applyFill="1" applyBorder="1" applyAlignment="1" applyProtection="1">
      <alignment horizontal="center"/>
      <protection/>
    </xf>
    <xf numFmtId="0" fontId="18" fillId="43" borderId="0" xfId="48" applyFont="1" applyFill="1" applyBorder="1" applyAlignment="1" applyProtection="1">
      <alignment horizontal="center"/>
      <protection/>
    </xf>
    <xf numFmtId="0" fontId="31" fillId="43" borderId="36" xfId="48" applyFont="1" applyFill="1" applyBorder="1" applyAlignment="1" applyProtection="1">
      <alignment horizontal="left" indent="1"/>
      <protection/>
    </xf>
    <xf numFmtId="49" fontId="31" fillId="43" borderId="0" xfId="48" applyNumberFormat="1" applyFont="1" applyFill="1" applyBorder="1" applyProtection="1">
      <alignment/>
      <protection/>
    </xf>
    <xf numFmtId="0" fontId="7" fillId="43" borderId="0" xfId="48" applyFont="1" applyFill="1" applyBorder="1" applyAlignment="1" applyProtection="1" quotePrefix="1">
      <alignment horizontal="left"/>
      <protection/>
    </xf>
    <xf numFmtId="0" fontId="0" fillId="43" borderId="28" xfId="48" applyFont="1" applyFill="1" applyBorder="1" applyProtection="1">
      <alignment/>
      <protection/>
    </xf>
    <xf numFmtId="0" fontId="31" fillId="43" borderId="29" xfId="48" applyFont="1" applyFill="1" applyBorder="1" applyProtection="1">
      <alignment/>
      <protection/>
    </xf>
    <xf numFmtId="49" fontId="31" fillId="43" borderId="29" xfId="48" applyNumberFormat="1" applyFont="1" applyFill="1" applyBorder="1" applyProtection="1">
      <alignment/>
      <protection/>
    </xf>
    <xf numFmtId="0" fontId="31" fillId="43" borderId="30" xfId="48" applyFont="1" applyFill="1" applyBorder="1" applyProtection="1">
      <alignment/>
      <protection/>
    </xf>
    <xf numFmtId="0" fontId="29" fillId="43" borderId="0" xfId="48" applyFont="1" applyFill="1" applyAlignment="1" applyProtection="1">
      <alignment horizontal="left" vertical="center"/>
      <protection/>
    </xf>
    <xf numFmtId="0" fontId="0" fillId="37" borderId="0" xfId="48" applyFont="1" applyFill="1">
      <alignment/>
      <protection/>
    </xf>
    <xf numFmtId="0" fontId="0" fillId="37" borderId="0" xfId="48" applyFont="1" applyFill="1" applyAlignment="1">
      <alignment horizontal="left" vertical="center"/>
      <protection/>
    </xf>
    <xf numFmtId="0" fontId="0" fillId="37" borderId="0" xfId="48" applyFont="1" applyFill="1" applyAlignment="1">
      <alignment vertical="center"/>
      <protection/>
    </xf>
    <xf numFmtId="0" fontId="0" fillId="37" borderId="40" xfId="48" applyFont="1" applyFill="1" applyBorder="1" applyProtection="1">
      <alignment/>
      <protection/>
    </xf>
    <xf numFmtId="0" fontId="0" fillId="37" borderId="36" xfId="48" applyFont="1" applyFill="1" applyBorder="1" applyProtection="1">
      <alignment/>
      <protection/>
    </xf>
    <xf numFmtId="0" fontId="0" fillId="37" borderId="41" xfId="48" applyFont="1" applyFill="1" applyBorder="1" applyProtection="1">
      <alignment/>
      <protection/>
    </xf>
    <xf numFmtId="1" fontId="30" fillId="37" borderId="42" xfId="48" applyNumberFormat="1" applyFont="1" applyFill="1" applyBorder="1" applyAlignment="1" applyProtection="1">
      <alignment horizontal="center" vertical="center"/>
      <protection locked="0"/>
    </xf>
    <xf numFmtId="0" fontId="31" fillId="37" borderId="0" xfId="48" applyFont="1" applyFill="1">
      <alignment/>
      <protection/>
    </xf>
    <xf numFmtId="1" fontId="30" fillId="37" borderId="43" xfId="48" applyNumberFormat="1" applyFont="1" applyFill="1" applyBorder="1" applyAlignment="1" applyProtection="1">
      <alignment horizontal="center" vertical="center"/>
      <protection locked="0"/>
    </xf>
    <xf numFmtId="1" fontId="30" fillId="37" borderId="44" xfId="48" applyNumberFormat="1" applyFont="1" applyFill="1" applyBorder="1" applyAlignment="1" applyProtection="1">
      <alignment horizontal="center" vertical="center"/>
      <protection locked="0"/>
    </xf>
    <xf numFmtId="0" fontId="31" fillId="37" borderId="32" xfId="48" applyFont="1" applyFill="1" applyBorder="1">
      <alignment/>
      <protection/>
    </xf>
    <xf numFmtId="49" fontId="31" fillId="37" borderId="32" xfId="48" applyNumberFormat="1" applyFont="1" applyFill="1" applyBorder="1">
      <alignment/>
      <protection/>
    </xf>
    <xf numFmtId="0" fontId="31" fillId="37" borderId="0" xfId="48" applyFont="1" applyFill="1" applyBorder="1">
      <alignment/>
      <protection/>
    </xf>
    <xf numFmtId="0" fontId="0" fillId="37" borderId="0" xfId="48" applyFont="1" applyFill="1" applyBorder="1">
      <alignment/>
      <protection/>
    </xf>
    <xf numFmtId="0" fontId="7" fillId="37" borderId="0" xfId="48" applyFont="1" applyFill="1" applyBorder="1" applyAlignment="1">
      <alignment horizontal="center"/>
      <protection/>
    </xf>
    <xf numFmtId="0" fontId="30" fillId="37" borderId="0" xfId="48" applyFont="1" applyFill="1" applyBorder="1" applyAlignment="1" quotePrefix="1">
      <alignment horizontal="left"/>
      <protection/>
    </xf>
    <xf numFmtId="0" fontId="30" fillId="37" borderId="0" xfId="48" applyFont="1" applyFill="1" applyBorder="1">
      <alignment/>
      <protection/>
    </xf>
    <xf numFmtId="0" fontId="31" fillId="37" borderId="0" xfId="48" applyFont="1" applyFill="1" applyBorder="1" applyAlignment="1" quotePrefix="1">
      <alignment horizontal="left"/>
      <protection/>
    </xf>
    <xf numFmtId="49" fontId="7" fillId="37" borderId="0" xfId="39" applyNumberFormat="1" applyFont="1" applyFill="1" applyBorder="1" applyAlignment="1">
      <alignment horizontal="center"/>
    </xf>
    <xf numFmtId="49" fontId="7" fillId="37" borderId="0" xfId="48" applyNumberFormat="1" applyFont="1" applyFill="1" applyBorder="1">
      <alignment/>
      <protection/>
    </xf>
    <xf numFmtId="3" fontId="0" fillId="37" borderId="0" xfId="48" applyNumberFormat="1" applyFont="1" applyFill="1" applyBorder="1">
      <alignment/>
      <protection/>
    </xf>
    <xf numFmtId="49" fontId="34" fillId="37" borderId="45" xfId="36" applyNumberFormat="1" applyFont="1" applyFill="1" applyBorder="1" applyAlignment="1" applyProtection="1">
      <alignment wrapText="1"/>
      <protection/>
    </xf>
    <xf numFmtId="49" fontId="34" fillId="37" borderId="0" xfId="36" applyNumberFormat="1" applyFont="1" applyFill="1" applyBorder="1" applyAlignment="1" applyProtection="1">
      <alignment wrapText="1"/>
      <protection/>
    </xf>
    <xf numFmtId="0" fontId="30" fillId="37" borderId="0" xfId="48" applyFont="1" applyFill="1" applyBorder="1" applyAlignment="1">
      <alignment horizontal="right"/>
      <protection/>
    </xf>
    <xf numFmtId="0" fontId="31" fillId="37" borderId="0" xfId="48" applyFont="1" applyFill="1" applyBorder="1" applyAlignment="1" quotePrefix="1">
      <alignment horizontal="center"/>
      <protection/>
    </xf>
    <xf numFmtId="49" fontId="30" fillId="37" borderId="0" xfId="48" applyNumberFormat="1" applyFont="1" applyFill="1" applyBorder="1" applyAlignment="1" applyProtection="1">
      <alignment horizontal="left" vertical="center"/>
      <protection locked="0"/>
    </xf>
    <xf numFmtId="49" fontId="31" fillId="37" borderId="0" xfId="48" applyNumberFormat="1" applyFont="1" applyFill="1" applyBorder="1" applyAlignment="1" applyProtection="1">
      <alignment horizontal="left" vertical="center"/>
      <protection locked="0"/>
    </xf>
    <xf numFmtId="49" fontId="30" fillId="37" borderId="0" xfId="48" applyNumberFormat="1" applyFont="1" applyFill="1" applyBorder="1" applyAlignment="1" applyProtection="1">
      <alignment vertical="center"/>
      <protection locked="0"/>
    </xf>
    <xf numFmtId="49" fontId="31" fillId="37" borderId="0" xfId="48" applyNumberFormat="1" applyFont="1" applyFill="1" applyBorder="1" applyAlignment="1" applyProtection="1">
      <alignment vertical="center"/>
      <protection locked="0"/>
    </xf>
    <xf numFmtId="0" fontId="30" fillId="37" borderId="0" xfId="48" applyFont="1" applyFill="1" applyBorder="1" applyAlignment="1">
      <alignment horizontal="center"/>
      <protection/>
    </xf>
    <xf numFmtId="0" fontId="31" fillId="37" borderId="0" xfId="48" applyFont="1" applyFill="1" applyBorder="1" applyAlignment="1">
      <alignment horizontal="left"/>
      <protection/>
    </xf>
    <xf numFmtId="49" fontId="30" fillId="37" borderId="0" xfId="48" applyNumberFormat="1" applyFont="1" applyFill="1" applyBorder="1">
      <alignment/>
      <protection/>
    </xf>
    <xf numFmtId="49" fontId="30" fillId="37" borderId="0" xfId="48" applyNumberFormat="1" applyFont="1" applyFill="1" applyBorder="1" applyAlignment="1" quotePrefix="1">
      <alignment horizontal="left"/>
      <protection/>
    </xf>
    <xf numFmtId="0" fontId="35" fillId="37" borderId="0" xfId="48" applyFont="1" applyFill="1" applyBorder="1">
      <alignment/>
      <protection/>
    </xf>
    <xf numFmtId="0" fontId="0" fillId="43" borderId="46" xfId="0" applyFill="1" applyBorder="1" applyAlignment="1">
      <alignment/>
    </xf>
    <xf numFmtId="0" fontId="0" fillId="43" borderId="0" xfId="0" applyFill="1" applyBorder="1" applyAlignment="1">
      <alignment/>
    </xf>
    <xf numFmtId="0" fontId="7" fillId="43" borderId="29" xfId="48" applyFont="1" applyFill="1" applyBorder="1" applyAlignment="1">
      <alignment/>
      <protection/>
    </xf>
    <xf numFmtId="0" fontId="36" fillId="43" borderId="0" xfId="48" applyFont="1" applyFill="1" applyBorder="1" applyAlignment="1">
      <alignment vertical="center"/>
      <protection/>
    </xf>
    <xf numFmtId="0" fontId="28" fillId="43" borderId="0" xfId="48" applyFont="1" applyFill="1" applyBorder="1" applyAlignment="1">
      <alignment vertical="center"/>
      <protection/>
    </xf>
    <xf numFmtId="0" fontId="0" fillId="43" borderId="0" xfId="48" applyFont="1" applyFill="1" applyBorder="1" applyAlignment="1">
      <alignment vertical="center"/>
      <protection/>
    </xf>
    <xf numFmtId="0" fontId="30" fillId="43" borderId="47" xfId="48" applyFont="1" applyFill="1" applyBorder="1" applyAlignment="1">
      <alignment horizontal="center" vertical="center"/>
      <protection/>
    </xf>
    <xf numFmtId="0" fontId="30" fillId="43" borderId="48" xfId="48" applyFont="1" applyFill="1" applyBorder="1" applyAlignment="1">
      <alignment horizontal="centerContinuous" vertical="center"/>
      <protection/>
    </xf>
    <xf numFmtId="0" fontId="30" fillId="43" borderId="47" xfId="48" applyFont="1" applyFill="1" applyBorder="1" applyAlignment="1">
      <alignment horizontal="centerContinuous" vertical="center" wrapText="1"/>
      <protection/>
    </xf>
    <xf numFmtId="0" fontId="30" fillId="43" borderId="47" xfId="48" applyFont="1" applyFill="1" applyBorder="1" applyAlignment="1">
      <alignment horizontal="center" vertical="center" wrapText="1"/>
      <protection/>
    </xf>
    <xf numFmtId="0" fontId="7" fillId="43" borderId="49" xfId="48" applyFont="1" applyFill="1" applyBorder="1" applyAlignment="1">
      <alignment horizontal="center" vertical="center"/>
      <protection/>
    </xf>
    <xf numFmtId="0" fontId="7" fillId="43" borderId="0" xfId="48" applyFont="1" applyFill="1" applyBorder="1" applyAlignment="1">
      <alignment horizontal="left" vertical="center" indent="1"/>
      <protection/>
    </xf>
    <xf numFmtId="0" fontId="37" fillId="43" borderId="0" xfId="48" applyFont="1" applyFill="1" applyBorder="1" applyAlignment="1">
      <alignment horizontal="right" vertical="center"/>
      <protection/>
    </xf>
    <xf numFmtId="0" fontId="0" fillId="43" borderId="27" xfId="48" applyFont="1" applyFill="1" applyBorder="1">
      <alignment/>
      <protection/>
    </xf>
    <xf numFmtId="0" fontId="0" fillId="43" borderId="50" xfId="48" applyFont="1" applyFill="1" applyBorder="1" applyAlignment="1">
      <alignment vertical="center"/>
      <protection/>
    </xf>
    <xf numFmtId="0" fontId="1" fillId="43" borderId="0" xfId="48" applyFont="1" applyFill="1" applyBorder="1" applyAlignment="1" quotePrefix="1">
      <alignment horizontal="left" vertical="center"/>
      <protection/>
    </xf>
    <xf numFmtId="0" fontId="1" fillId="43" borderId="27" xfId="48" applyFont="1" applyFill="1" applyBorder="1">
      <alignment/>
      <protection/>
    </xf>
    <xf numFmtId="0" fontId="7" fillId="43" borderId="40" xfId="48" applyFont="1" applyFill="1" applyBorder="1" applyAlignment="1">
      <alignment horizontal="left" vertical="center" indent="1"/>
      <protection/>
    </xf>
    <xf numFmtId="0" fontId="7" fillId="43" borderId="40" xfId="48" applyFont="1" applyFill="1" applyBorder="1" applyAlignment="1" quotePrefix="1">
      <alignment horizontal="left" vertical="center"/>
      <protection/>
    </xf>
    <xf numFmtId="0" fontId="0" fillId="43" borderId="37" xfId="48" applyFont="1" applyFill="1" applyBorder="1">
      <alignment/>
      <protection/>
    </xf>
    <xf numFmtId="0" fontId="0" fillId="43" borderId="49" xfId="48" applyFont="1" applyFill="1" applyBorder="1" applyAlignment="1">
      <alignment vertical="center"/>
      <protection/>
    </xf>
    <xf numFmtId="0" fontId="0" fillId="43" borderId="36" xfId="48" applyFont="1" applyFill="1" applyBorder="1">
      <alignment/>
      <protection/>
    </xf>
    <xf numFmtId="0" fontId="1" fillId="43" borderId="36" xfId="48" applyFont="1" applyFill="1" applyBorder="1" applyAlignment="1" quotePrefix="1">
      <alignment horizontal="left" vertical="center"/>
      <protection/>
    </xf>
    <xf numFmtId="0" fontId="1" fillId="43" borderId="37" xfId="48" applyFont="1" applyFill="1" applyBorder="1">
      <alignment/>
      <protection/>
    </xf>
    <xf numFmtId="0" fontId="1" fillId="43" borderId="0" xfId="48" applyFont="1" applyFill="1" applyBorder="1" applyAlignment="1">
      <alignment horizontal="left" vertical="center" indent="1"/>
      <protection/>
    </xf>
    <xf numFmtId="0" fontId="7" fillId="43" borderId="51" xfId="48" applyFont="1" applyFill="1" applyBorder="1" applyAlignment="1">
      <alignment horizontal="center" vertical="center"/>
      <protection/>
    </xf>
    <xf numFmtId="0" fontId="1" fillId="43" borderId="0" xfId="48" applyFont="1" applyFill="1" applyAlignment="1">
      <alignment horizontal="left" vertical="center" indent="1"/>
      <protection/>
    </xf>
    <xf numFmtId="0" fontId="1" fillId="43" borderId="36" xfId="48" applyFont="1" applyFill="1" applyBorder="1" applyAlignment="1">
      <alignment horizontal="left" vertical="center" indent="1"/>
      <protection/>
    </xf>
    <xf numFmtId="0" fontId="7" fillId="43" borderId="52" xfId="48" applyFont="1" applyFill="1" applyBorder="1" applyAlignment="1">
      <alignment horizontal="center" vertical="center"/>
      <protection/>
    </xf>
    <xf numFmtId="0" fontId="1" fillId="43" borderId="53" xfId="48" applyFont="1" applyFill="1" applyBorder="1" applyAlignment="1">
      <alignment horizontal="left" vertical="center" indent="1"/>
      <protection/>
    </xf>
    <xf numFmtId="0" fontId="1" fillId="43" borderId="53" xfId="48" applyFont="1" applyFill="1" applyBorder="1" applyAlignment="1" quotePrefix="1">
      <alignment horizontal="left" vertical="center"/>
      <protection/>
    </xf>
    <xf numFmtId="0" fontId="1" fillId="43" borderId="54" xfId="48" applyFont="1" applyFill="1" applyBorder="1" applyAlignment="1">
      <alignment/>
      <protection/>
    </xf>
    <xf numFmtId="0" fontId="0" fillId="43" borderId="0" xfId="48" applyFont="1" applyFill="1" applyAlignment="1">
      <alignment/>
      <protection/>
    </xf>
    <xf numFmtId="0" fontId="1" fillId="43" borderId="41" xfId="48" applyFont="1" applyFill="1" applyBorder="1" applyAlignment="1">
      <alignment horizontal="center" vertical="center"/>
      <protection/>
    </xf>
    <xf numFmtId="0" fontId="1" fillId="43" borderId="55" xfId="48" applyFont="1" applyFill="1" applyBorder="1" applyAlignment="1">
      <alignment horizontal="center"/>
      <protection/>
    </xf>
    <xf numFmtId="0" fontId="1" fillId="43" borderId="56" xfId="48" applyFont="1" applyFill="1" applyBorder="1" applyAlignment="1">
      <alignment horizontal="center" vertical="center"/>
      <protection/>
    </xf>
    <xf numFmtId="0" fontId="37" fillId="43" borderId="0" xfId="48" applyFont="1" applyFill="1" applyBorder="1" applyAlignment="1">
      <alignment horizontal="left" vertical="center" indent="1"/>
      <protection/>
    </xf>
    <xf numFmtId="0" fontId="1" fillId="43" borderId="56" xfId="48" applyFont="1" applyFill="1" applyBorder="1" applyAlignment="1" quotePrefix="1">
      <alignment horizontal="center" vertical="center"/>
      <protection/>
    </xf>
    <xf numFmtId="0" fontId="1" fillId="43" borderId="36" xfId="48" applyFont="1" applyFill="1" applyBorder="1" applyAlignment="1" quotePrefix="1">
      <alignment horizontal="center" vertical="center"/>
      <protection/>
    </xf>
    <xf numFmtId="0" fontId="7" fillId="43" borderId="34" xfId="48" applyFont="1" applyFill="1" applyBorder="1" applyAlignment="1">
      <alignment horizontal="left" vertical="center" indent="1"/>
      <protection/>
    </xf>
    <xf numFmtId="0" fontId="7" fillId="43" borderId="34" xfId="48" applyFont="1" applyFill="1" applyBorder="1" applyAlignment="1" quotePrefix="1">
      <alignment horizontal="left" vertical="center"/>
      <protection/>
    </xf>
    <xf numFmtId="0" fontId="31" fillId="43" borderId="57" xfId="48" applyFont="1" applyFill="1" applyBorder="1">
      <alignment/>
      <protection/>
    </xf>
    <xf numFmtId="0" fontId="7" fillId="43" borderId="36" xfId="48" applyFont="1" applyFill="1" applyBorder="1" applyAlignment="1">
      <alignment horizontal="left" vertical="center" indent="1"/>
      <protection/>
    </xf>
    <xf numFmtId="0" fontId="7" fillId="43" borderId="36" xfId="48" applyFont="1" applyFill="1" applyBorder="1" applyAlignment="1" quotePrefix="1">
      <alignment horizontal="left" vertical="center"/>
      <protection/>
    </xf>
    <xf numFmtId="0" fontId="31" fillId="43" borderId="55" xfId="48" applyFont="1" applyFill="1" applyBorder="1">
      <alignment/>
      <protection/>
    </xf>
    <xf numFmtId="0" fontId="7" fillId="43" borderId="0" xfId="48" applyFont="1" applyFill="1" applyBorder="1" applyAlignment="1" quotePrefix="1">
      <alignment horizontal="left" vertical="center"/>
      <protection/>
    </xf>
    <xf numFmtId="0" fontId="31" fillId="43" borderId="27" xfId="48" applyFont="1" applyFill="1" applyBorder="1">
      <alignment/>
      <protection/>
    </xf>
    <xf numFmtId="0" fontId="31" fillId="43" borderId="37" xfId="48" applyFont="1" applyFill="1" applyBorder="1">
      <alignment/>
      <protection/>
    </xf>
    <xf numFmtId="0" fontId="1" fillId="43" borderId="34" xfId="48" applyFont="1" applyFill="1" applyBorder="1" applyAlignment="1">
      <alignment horizontal="left" vertical="center" indent="1"/>
      <protection/>
    </xf>
    <xf numFmtId="0" fontId="31" fillId="43" borderId="39" xfId="48" applyFont="1" applyFill="1" applyBorder="1">
      <alignment/>
      <protection/>
    </xf>
    <xf numFmtId="0" fontId="7" fillId="43" borderId="46" xfId="48" applyFont="1" applyFill="1" applyBorder="1" applyAlignment="1">
      <alignment horizontal="left" vertical="center" indent="1"/>
      <protection/>
    </xf>
    <xf numFmtId="0" fontId="7" fillId="43" borderId="0" xfId="48" applyFont="1" applyFill="1" applyAlignment="1">
      <alignment horizontal="left" vertical="center"/>
      <protection/>
    </xf>
    <xf numFmtId="0" fontId="7" fillId="43" borderId="0" xfId="48" applyFont="1" applyFill="1" applyAlignment="1">
      <alignment horizontal="left" vertical="center" indent="1"/>
      <protection/>
    </xf>
    <xf numFmtId="0" fontId="1" fillId="43" borderId="0" xfId="48" applyFont="1" applyFill="1" applyAlignment="1" quotePrefix="1">
      <alignment horizontal="left" vertical="center"/>
      <protection/>
    </xf>
    <xf numFmtId="0" fontId="1" fillId="43" borderId="34" xfId="48" applyFont="1" applyFill="1" applyBorder="1" applyAlignment="1">
      <alignment horizontal="left" vertical="center"/>
      <protection/>
    </xf>
    <xf numFmtId="0" fontId="31" fillId="43" borderId="58" xfId="48" applyFont="1" applyFill="1" applyBorder="1">
      <alignment/>
      <protection/>
    </xf>
    <xf numFmtId="0" fontId="39" fillId="43" borderId="0" xfId="48" applyFont="1" applyFill="1">
      <alignment/>
      <protection/>
    </xf>
    <xf numFmtId="0" fontId="7" fillId="43" borderId="59" xfId="48" applyFont="1" applyFill="1" applyBorder="1" applyAlignment="1">
      <alignment vertical="center"/>
      <protection/>
    </xf>
    <xf numFmtId="0" fontId="7" fillId="43" borderId="60" xfId="48" applyFont="1" applyFill="1" applyBorder="1" applyAlignment="1">
      <alignment vertical="center"/>
      <protection/>
    </xf>
    <xf numFmtId="0" fontId="0" fillId="43" borderId="0" xfId="48" applyFont="1" applyFill="1" applyAlignment="1">
      <alignment horizontal="left" vertical="center" indent="1"/>
      <protection/>
    </xf>
    <xf numFmtId="0" fontId="0" fillId="43" borderId="0" xfId="48" applyFont="1" applyFill="1" applyAlignment="1" quotePrefix="1">
      <alignment horizontal="left" vertical="center"/>
      <protection/>
    </xf>
    <xf numFmtId="0" fontId="7" fillId="43" borderId="0" xfId="48" applyFont="1" applyFill="1" applyAlignment="1">
      <alignment vertical="center"/>
      <protection/>
    </xf>
    <xf numFmtId="0" fontId="1" fillId="43" borderId="29" xfId="48" applyFont="1" applyFill="1" applyBorder="1" applyAlignment="1">
      <alignment horizontal="left" vertical="center" indent="1"/>
      <protection/>
    </xf>
    <xf numFmtId="0" fontId="1" fillId="43" borderId="29" xfId="48" applyFont="1" applyFill="1" applyBorder="1" applyAlignment="1">
      <alignment vertical="center"/>
      <protection/>
    </xf>
    <xf numFmtId="0" fontId="31" fillId="43" borderId="30" xfId="48" applyFont="1" applyFill="1" applyBorder="1">
      <alignment/>
      <protection/>
    </xf>
    <xf numFmtId="0" fontId="1" fillId="43" borderId="32" xfId="48" applyFont="1" applyFill="1" applyBorder="1" applyAlignment="1" quotePrefix="1">
      <alignment horizontal="left" indent="1"/>
      <protection/>
    </xf>
    <xf numFmtId="0" fontId="1" fillId="43" borderId="32" xfId="48" applyFont="1" applyFill="1" applyBorder="1" applyAlignment="1" quotePrefix="1">
      <alignment horizontal="left"/>
      <protection/>
    </xf>
    <xf numFmtId="0" fontId="1" fillId="43" borderId="33" xfId="48" applyFont="1" applyFill="1" applyBorder="1">
      <alignment/>
      <protection/>
    </xf>
    <xf numFmtId="0" fontId="1" fillId="43" borderId="0" xfId="48" applyFont="1" applyFill="1" applyBorder="1" applyAlignment="1" quotePrefix="1">
      <alignment horizontal="left" indent="1"/>
      <protection/>
    </xf>
    <xf numFmtId="0" fontId="1" fillId="43" borderId="0" xfId="48" applyFont="1" applyFill="1" applyBorder="1" applyAlignment="1" quotePrefix="1">
      <alignment horizontal="left"/>
      <protection/>
    </xf>
    <xf numFmtId="0" fontId="37" fillId="43" borderId="0" xfId="48" applyFont="1" applyFill="1" applyBorder="1" applyAlignment="1" quotePrefix="1">
      <alignment horizontal="right"/>
      <protection/>
    </xf>
    <xf numFmtId="0" fontId="7" fillId="43" borderId="36" xfId="48" applyFont="1" applyFill="1" applyBorder="1" applyAlignment="1">
      <alignment horizontal="left" indent="1"/>
      <protection/>
    </xf>
    <xf numFmtId="0" fontId="7" fillId="43" borderId="36" xfId="48" applyFont="1" applyFill="1" applyBorder="1">
      <alignment/>
      <protection/>
    </xf>
    <xf numFmtId="0" fontId="7" fillId="43" borderId="0" xfId="48" applyFont="1" applyFill="1" applyBorder="1" applyAlignment="1">
      <alignment horizontal="left"/>
      <protection/>
    </xf>
    <xf numFmtId="0" fontId="1" fillId="43" borderId="27" xfId="48" applyFont="1" applyFill="1" applyBorder="1" applyAlignment="1">
      <alignment horizontal="center"/>
      <protection/>
    </xf>
    <xf numFmtId="0" fontId="1" fillId="43" borderId="0" xfId="48" applyFont="1" applyFill="1" applyBorder="1" applyAlignment="1">
      <alignment horizontal="left" indent="1"/>
      <protection/>
    </xf>
    <xf numFmtId="0" fontId="1" fillId="43" borderId="0" xfId="48" applyFont="1" applyFill="1" applyBorder="1">
      <alignment/>
      <protection/>
    </xf>
    <xf numFmtId="0" fontId="1" fillId="43" borderId="29" xfId="48" applyFont="1" applyFill="1" applyBorder="1" applyAlignment="1" quotePrefix="1">
      <alignment horizontal="left" indent="1"/>
      <protection/>
    </xf>
    <xf numFmtId="0" fontId="38" fillId="43" borderId="32" xfId="48" applyFont="1" applyFill="1" applyBorder="1" applyAlignment="1">
      <alignment horizontal="left" indent="1"/>
      <protection/>
    </xf>
    <xf numFmtId="0" fontId="1" fillId="43" borderId="33" xfId="48" applyFont="1" applyFill="1" applyBorder="1" applyAlignment="1">
      <alignment vertical="justify" wrapText="1"/>
      <protection/>
    </xf>
    <xf numFmtId="0" fontId="1" fillId="43" borderId="61" xfId="48" applyFont="1" applyFill="1" applyBorder="1">
      <alignment/>
      <protection/>
    </xf>
    <xf numFmtId="0" fontId="7" fillId="43" borderId="0" xfId="48" applyFont="1" applyFill="1" applyBorder="1" applyAlignment="1">
      <alignment horizontal="center"/>
      <protection/>
    </xf>
    <xf numFmtId="0" fontId="1" fillId="43" borderId="27" xfId="48" applyFont="1" applyFill="1" applyBorder="1" applyAlignment="1">
      <alignment vertical="justify" wrapText="1"/>
      <protection/>
    </xf>
    <xf numFmtId="0" fontId="7" fillId="43" borderId="46" xfId="48" applyFont="1" applyFill="1" applyBorder="1">
      <alignment/>
      <protection/>
    </xf>
    <xf numFmtId="0" fontId="0" fillId="43" borderId="62" xfId="48" applyFont="1" applyFill="1" applyBorder="1">
      <alignment/>
      <protection/>
    </xf>
    <xf numFmtId="0" fontId="1" fillId="43" borderId="46" xfId="48" applyFont="1" applyFill="1" applyBorder="1" applyAlignment="1" quotePrefix="1">
      <alignment horizontal="left" wrapText="1" indent="1"/>
      <protection/>
    </xf>
    <xf numFmtId="0" fontId="37" fillId="43" borderId="27" xfId="48" applyFont="1" applyFill="1" applyBorder="1" applyAlignment="1" quotePrefix="1">
      <alignment horizontal="right" vertical="center"/>
      <protection/>
    </xf>
    <xf numFmtId="0" fontId="7" fillId="43" borderId="62" xfId="48" applyFont="1" applyFill="1" applyBorder="1" applyAlignment="1">
      <alignment horizontal="center"/>
      <protection/>
    </xf>
    <xf numFmtId="0" fontId="37" fillId="43" borderId="0" xfId="48" applyFont="1" applyFill="1" applyBorder="1" applyAlignment="1" quotePrefix="1">
      <alignment horizontal="right" vertical="center"/>
      <protection/>
    </xf>
    <xf numFmtId="0" fontId="37" fillId="43" borderId="27" xfId="48" applyFont="1" applyFill="1" applyBorder="1" applyAlignment="1" quotePrefix="1">
      <alignment vertical="center"/>
      <protection/>
    </xf>
    <xf numFmtId="0" fontId="1" fillId="43" borderId="62" xfId="48" applyFont="1" applyFill="1" applyBorder="1">
      <alignment/>
      <protection/>
    </xf>
    <xf numFmtId="0" fontId="38" fillId="43" borderId="0" xfId="48" applyFont="1" applyFill="1" applyBorder="1" applyAlignment="1">
      <alignment horizontal="left" indent="1"/>
      <protection/>
    </xf>
    <xf numFmtId="49" fontId="30" fillId="43" borderId="0" xfId="48" applyNumberFormat="1" applyFont="1" applyFill="1" applyBorder="1" applyAlignment="1" applyProtection="1">
      <alignment horizontal="center" vertical="center"/>
      <protection/>
    </xf>
    <xf numFmtId="0" fontId="37" fillId="43" borderId="30" xfId="48" applyFont="1" applyFill="1" applyBorder="1" applyAlignment="1" quotePrefix="1">
      <alignment horizontal="right" vertical="center"/>
      <protection/>
    </xf>
    <xf numFmtId="0" fontId="1" fillId="43" borderId="63" xfId="48" applyFont="1" applyFill="1" applyBorder="1">
      <alignment/>
      <protection/>
    </xf>
    <xf numFmtId="0" fontId="1" fillId="43" borderId="30" xfId="48" applyFont="1" applyFill="1" applyBorder="1">
      <alignment/>
      <protection/>
    </xf>
    <xf numFmtId="1" fontId="30" fillId="37" borderId="64" xfId="48" applyNumberFormat="1" applyFont="1" applyFill="1" applyBorder="1" applyAlignment="1" applyProtection="1">
      <alignment horizontal="center" vertical="center"/>
      <protection locked="0"/>
    </xf>
    <xf numFmtId="1" fontId="30" fillId="37" borderId="43" xfId="48" applyNumberFormat="1" applyFont="1" applyFill="1" applyBorder="1" applyAlignment="1" applyProtection="1">
      <alignment horizontal="center"/>
      <protection locked="0"/>
    </xf>
    <xf numFmtId="0" fontId="0" fillId="37" borderId="0" xfId="48" applyFont="1" applyFill="1" applyAlignment="1">
      <alignment/>
      <protection/>
    </xf>
    <xf numFmtId="0" fontId="37" fillId="37" borderId="0" xfId="48" applyFont="1" applyFill="1" applyBorder="1" applyAlignment="1" quotePrefix="1">
      <alignment horizontal="right" vertical="center"/>
      <protection/>
    </xf>
    <xf numFmtId="0" fontId="7" fillId="37" borderId="0" xfId="48" applyFont="1" applyFill="1">
      <alignment/>
      <protection/>
    </xf>
    <xf numFmtId="2" fontId="31" fillId="37" borderId="0" xfId="48" applyNumberFormat="1" applyFont="1" applyFill="1">
      <alignment/>
      <protection/>
    </xf>
    <xf numFmtId="0" fontId="35" fillId="37" borderId="0" xfId="48" applyFont="1" applyFill="1">
      <alignment/>
      <protection/>
    </xf>
    <xf numFmtId="3" fontId="30" fillId="43" borderId="27" xfId="48" applyNumberFormat="1" applyFont="1" applyFill="1" applyBorder="1" applyAlignment="1" applyProtection="1">
      <alignment horizontal="center" vertical="center"/>
      <protection hidden="1"/>
    </xf>
    <xf numFmtId="49" fontId="30" fillId="37" borderId="65" xfId="48" applyNumberFormat="1" applyFont="1" applyFill="1" applyBorder="1" applyAlignment="1" applyProtection="1">
      <alignment horizontal="center" vertical="center"/>
      <protection locked="0"/>
    </xf>
    <xf numFmtId="0" fontId="25" fillId="43" borderId="0" xfId="48" applyFont="1" applyFill="1" applyBorder="1" applyAlignment="1" applyProtection="1">
      <alignment horizontal="center"/>
      <protection/>
    </xf>
    <xf numFmtId="0" fontId="0" fillId="43" borderId="0" xfId="0" applyFill="1" applyAlignment="1">
      <alignment horizontal="center"/>
    </xf>
    <xf numFmtId="0" fontId="7" fillId="43" borderId="0" xfId="48" applyFont="1" applyFill="1" applyBorder="1" applyAlignment="1" applyProtection="1">
      <alignment horizontal="left" vertical="center"/>
      <protection/>
    </xf>
    <xf numFmtId="0" fontId="7" fillId="37" borderId="0" xfId="0" applyFont="1" applyFill="1" applyBorder="1" applyAlignment="1" applyProtection="1">
      <alignment horizontal="center"/>
      <protection/>
    </xf>
    <xf numFmtId="0" fontId="0" fillId="37" borderId="0" xfId="0" applyFont="1" applyFill="1" applyBorder="1" applyAlignment="1" applyProtection="1">
      <alignment horizontal="center"/>
      <protection/>
    </xf>
    <xf numFmtId="3" fontId="0" fillId="37" borderId="0" xfId="0" applyNumberFormat="1" applyFont="1" applyFill="1" applyBorder="1" applyAlignment="1" applyProtection="1">
      <alignment horizontal="left"/>
      <protection/>
    </xf>
    <xf numFmtId="0" fontId="7" fillId="40" borderId="16" xfId="0" applyFont="1" applyFill="1" applyBorder="1" applyAlignment="1" applyProtection="1">
      <alignment horizontal="center"/>
      <protection/>
    </xf>
    <xf numFmtId="0" fontId="7" fillId="37" borderId="0" xfId="0" applyFont="1" applyFill="1" applyBorder="1" applyAlignment="1" applyProtection="1">
      <alignment horizontal="center"/>
      <protection/>
    </xf>
    <xf numFmtId="0" fontId="7" fillId="38" borderId="20" xfId="0" applyFont="1" applyFill="1" applyBorder="1" applyAlignment="1" applyProtection="1">
      <alignment horizontal="center"/>
      <protection/>
    </xf>
    <xf numFmtId="0" fontId="7" fillId="40" borderId="21" xfId="0" applyFont="1" applyFill="1" applyBorder="1" applyAlignment="1" applyProtection="1">
      <alignment horizontal="center"/>
      <protection/>
    </xf>
    <xf numFmtId="164" fontId="0" fillId="37" borderId="0" xfId="0" applyNumberFormat="1" applyFont="1" applyFill="1" applyBorder="1" applyAlignment="1" applyProtection="1">
      <alignment horizontal="center"/>
      <protection/>
    </xf>
    <xf numFmtId="164" fontId="0" fillId="37" borderId="10" xfId="0" applyNumberFormat="1" applyFont="1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7" fillId="37" borderId="10" xfId="0" applyFont="1" applyFill="1" applyBorder="1" applyAlignment="1" applyProtection="1">
      <alignment horizontal="center"/>
      <protection/>
    </xf>
    <xf numFmtId="0" fontId="4" fillId="37" borderId="10" xfId="0" applyFont="1" applyFill="1" applyBorder="1" applyAlignment="1" applyProtection="1">
      <alignment horizontal="center"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0" fillId="37" borderId="0" xfId="0" applyFill="1" applyAlignment="1" applyProtection="1">
      <alignment/>
      <protection/>
    </xf>
    <xf numFmtId="0" fontId="0" fillId="37" borderId="11" xfId="0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18" fillId="34" borderId="0" xfId="0" applyFont="1" applyFill="1" applyBorder="1" applyAlignment="1" applyProtection="1">
      <alignment horizontal="center"/>
      <protection/>
    </xf>
    <xf numFmtId="49" fontId="0" fillId="34" borderId="0" xfId="0" applyNumberFormat="1" applyFont="1" applyFill="1" applyBorder="1" applyAlignment="1" applyProtection="1">
      <alignment horizontal="center"/>
      <protection/>
    </xf>
    <xf numFmtId="0" fontId="0" fillId="34" borderId="0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49" fontId="0" fillId="37" borderId="0" xfId="0" applyNumberFormat="1" applyFon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/>
    </xf>
    <xf numFmtId="0" fontId="0" fillId="34" borderId="66" xfId="0" applyFont="1" applyFill="1" applyBorder="1" applyAlignment="1" applyProtection="1">
      <alignment horizontal="left"/>
      <protection/>
    </xf>
    <xf numFmtId="0" fontId="0" fillId="37" borderId="66" xfId="0" applyFont="1" applyFill="1" applyBorder="1" applyAlignment="1" applyProtection="1">
      <alignment horizontal="left"/>
      <protection/>
    </xf>
    <xf numFmtId="49" fontId="30" fillId="43" borderId="0" xfId="48" applyNumberFormat="1" applyFont="1" applyFill="1" applyBorder="1" applyAlignment="1" applyProtection="1" quotePrefix="1">
      <alignment horizontal="left" vertical="center" wrapText="1" indent="1"/>
      <protection/>
    </xf>
    <xf numFmtId="0" fontId="0" fillId="0" borderId="43" xfId="0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7" fillId="37" borderId="43" xfId="48" applyFont="1" applyFill="1" applyBorder="1" applyAlignment="1">
      <alignment vertical="center"/>
      <protection/>
    </xf>
    <xf numFmtId="0" fontId="41" fillId="33" borderId="0" xfId="0" applyFont="1" applyFill="1" applyAlignment="1">
      <alignment/>
    </xf>
    <xf numFmtId="0" fontId="0" fillId="37" borderId="43" xfId="48" applyFont="1" applyFill="1" applyBorder="1">
      <alignment/>
      <protection/>
    </xf>
    <xf numFmtId="0" fontId="7" fillId="37" borderId="43" xfId="48" applyFont="1" applyFill="1" applyBorder="1">
      <alignment/>
      <protection/>
    </xf>
    <xf numFmtId="0" fontId="7" fillId="37" borderId="0" xfId="48" applyFont="1" applyFill="1" applyBorder="1" applyAlignment="1">
      <alignment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7" fillId="37" borderId="0" xfId="48" applyFont="1" applyFill="1" applyBorder="1">
      <alignment/>
      <protection/>
    </xf>
    <xf numFmtId="0" fontId="14" fillId="37" borderId="12" xfId="0" applyFont="1" applyFill="1" applyBorder="1" applyAlignment="1">
      <alignment horizontal="left"/>
    </xf>
    <xf numFmtId="0" fontId="0" fillId="37" borderId="12" xfId="0" applyFill="1" applyBorder="1" applyAlignment="1">
      <alignment horizontal="left"/>
    </xf>
    <xf numFmtId="49" fontId="7" fillId="37" borderId="67" xfId="0" applyNumberFormat="1" applyFont="1" applyFill="1" applyBorder="1" applyAlignment="1" applyProtection="1">
      <alignment/>
      <protection locked="0"/>
    </xf>
    <xf numFmtId="0" fontId="7" fillId="37" borderId="68" xfId="0" applyFont="1" applyFill="1" applyBorder="1" applyAlignment="1" applyProtection="1">
      <alignment/>
      <protection locked="0"/>
    </xf>
    <xf numFmtId="0" fontId="7" fillId="37" borderId="69" xfId="0" applyFont="1" applyFill="1" applyBorder="1" applyAlignment="1" applyProtection="1">
      <alignment/>
      <protection locked="0"/>
    </xf>
    <xf numFmtId="0" fontId="9" fillId="41" borderId="68" xfId="0" applyFont="1" applyFill="1" applyBorder="1" applyAlignment="1">
      <alignment horizontal="center"/>
    </xf>
    <xf numFmtId="0" fontId="0" fillId="41" borderId="68" xfId="0" applyFill="1" applyBorder="1" applyAlignment="1">
      <alignment/>
    </xf>
    <xf numFmtId="0" fontId="4" fillId="37" borderId="66" xfId="0" applyFont="1" applyFill="1" applyBorder="1" applyAlignment="1">
      <alignment/>
    </xf>
    <xf numFmtId="0" fontId="0" fillId="37" borderId="66" xfId="0" applyFill="1" applyBorder="1" applyAlignment="1">
      <alignment/>
    </xf>
    <xf numFmtId="0" fontId="0" fillId="37" borderId="12" xfId="0" applyFill="1" applyBorder="1" applyAlignment="1">
      <alignment/>
    </xf>
    <xf numFmtId="0" fontId="0" fillId="0" borderId="66" xfId="0" applyBorder="1" applyAlignment="1">
      <alignment/>
    </xf>
    <xf numFmtId="0" fontId="0" fillId="0" borderId="12" xfId="0" applyBorder="1" applyAlignment="1">
      <alignment/>
    </xf>
    <xf numFmtId="0" fontId="10" fillId="37" borderId="0" xfId="0" applyFont="1" applyFill="1" applyBorder="1" applyAlignment="1">
      <alignment horizontal="left" vertical="top" wrapText="1"/>
    </xf>
    <xf numFmtId="0" fontId="2" fillId="37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10" fillId="37" borderId="0" xfId="0" applyFont="1" applyFill="1" applyBorder="1" applyAlignment="1">
      <alignment vertical="top" wrapText="1"/>
    </xf>
    <xf numFmtId="0" fontId="0" fillId="37" borderId="0" xfId="0" applyFill="1" applyBorder="1" applyAlignment="1">
      <alignment/>
    </xf>
    <xf numFmtId="0" fontId="0" fillId="0" borderId="10" xfId="0" applyBorder="1" applyAlignment="1">
      <alignment/>
    </xf>
    <xf numFmtId="14" fontId="0" fillId="37" borderId="67" xfId="0" applyNumberFormat="1" applyFont="1" applyFill="1" applyBorder="1" applyAlignment="1" applyProtection="1">
      <alignment horizontal="center"/>
      <protection locked="0"/>
    </xf>
    <xf numFmtId="14" fontId="0" fillId="0" borderId="68" xfId="0" applyNumberFormat="1" applyBorder="1" applyAlignment="1" applyProtection="1">
      <alignment/>
      <protection locked="0"/>
    </xf>
    <xf numFmtId="14" fontId="0" fillId="0" borderId="69" xfId="0" applyNumberFormat="1" applyBorder="1" applyAlignment="1" applyProtection="1">
      <alignment/>
      <protection locked="0"/>
    </xf>
    <xf numFmtId="0" fontId="13" fillId="37" borderId="0" xfId="0" applyFont="1" applyFill="1" applyBorder="1" applyAlignment="1">
      <alignment horizontal="center"/>
    </xf>
    <xf numFmtId="49" fontId="16" fillId="37" borderId="68" xfId="0" applyNumberFormat="1" applyFont="1" applyFill="1" applyBorder="1" applyAlignment="1">
      <alignment horizontal="center"/>
    </xf>
    <xf numFmtId="49" fontId="16" fillId="37" borderId="68" xfId="0" applyNumberFormat="1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4" fontId="0" fillId="33" borderId="67" xfId="0" applyNumberFormat="1" applyFont="1" applyFill="1" applyBorder="1" applyAlignment="1" applyProtection="1">
      <alignment horizontal="right" vertical="center"/>
      <protection hidden="1"/>
    </xf>
    <xf numFmtId="4" fontId="0" fillId="33" borderId="68" xfId="0" applyNumberFormat="1" applyFont="1" applyFill="1" applyBorder="1" applyAlignment="1" applyProtection="1">
      <alignment horizontal="right" vertical="center"/>
      <protection hidden="1"/>
    </xf>
    <xf numFmtId="4" fontId="0" fillId="33" borderId="68" xfId="0" applyNumberFormat="1" applyFill="1" applyBorder="1" applyAlignment="1" applyProtection="1">
      <alignment horizontal="right" vertical="center"/>
      <protection hidden="1"/>
    </xf>
    <xf numFmtId="4" fontId="0" fillId="33" borderId="69" xfId="0" applyNumberFormat="1" applyFill="1" applyBorder="1" applyAlignment="1" applyProtection="1">
      <alignment horizontal="right" vertical="center"/>
      <protection hidden="1"/>
    </xf>
    <xf numFmtId="3" fontId="6" fillId="37" borderId="11" xfId="0" applyNumberFormat="1" applyFont="1" applyFill="1" applyBorder="1" applyAlignment="1">
      <alignment vertical="center"/>
    </xf>
    <xf numFmtId="3" fontId="6" fillId="37" borderId="0" xfId="0" applyNumberFormat="1" applyFont="1" applyFill="1" applyBorder="1" applyAlignment="1">
      <alignment vertical="center"/>
    </xf>
    <xf numFmtId="3" fontId="10" fillId="37" borderId="0" xfId="0" applyNumberFormat="1" applyFont="1" applyFill="1" applyBorder="1" applyAlignment="1">
      <alignment vertical="center" wrapText="1"/>
    </xf>
    <xf numFmtId="0" fontId="10" fillId="37" borderId="0" xfId="0" applyFont="1" applyFill="1" applyBorder="1" applyAlignment="1">
      <alignment vertical="center" wrapText="1"/>
    </xf>
    <xf numFmtId="0" fontId="0" fillId="37" borderId="0" xfId="0" applyFont="1" applyFill="1" applyBorder="1" applyAlignment="1">
      <alignment/>
    </xf>
    <xf numFmtId="3" fontId="0" fillId="33" borderId="67" xfId="0" applyNumberFormat="1" applyFill="1" applyBorder="1" applyAlignment="1" applyProtection="1">
      <alignment horizontal="right" vertical="center"/>
      <protection hidden="1"/>
    </xf>
    <xf numFmtId="3" fontId="0" fillId="33" borderId="68" xfId="0" applyNumberFormat="1" applyFill="1" applyBorder="1" applyAlignment="1" applyProtection="1">
      <alignment horizontal="right" vertical="center"/>
      <protection hidden="1"/>
    </xf>
    <xf numFmtId="3" fontId="0" fillId="33" borderId="69" xfId="0" applyNumberFormat="1" applyFill="1" applyBorder="1" applyAlignment="1" applyProtection="1">
      <alignment horizontal="right" vertical="center"/>
      <protection hidden="1"/>
    </xf>
    <xf numFmtId="0" fontId="13" fillId="37" borderId="0" xfId="0" applyFont="1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4" fontId="0" fillId="37" borderId="67" xfId="0" applyNumberFormat="1" applyFont="1" applyFill="1" applyBorder="1" applyAlignment="1" applyProtection="1">
      <alignment horizontal="right" vertical="center"/>
      <protection locked="0"/>
    </xf>
    <xf numFmtId="4" fontId="0" fillId="37" borderId="68" xfId="0" applyNumberFormat="1" applyFont="1" applyFill="1" applyBorder="1" applyAlignment="1" applyProtection="1">
      <alignment horizontal="right" vertical="center"/>
      <protection locked="0"/>
    </xf>
    <xf numFmtId="4" fontId="0" fillId="37" borderId="68" xfId="0" applyNumberFormat="1" applyFill="1" applyBorder="1" applyAlignment="1" applyProtection="1">
      <alignment horizontal="right" vertical="center"/>
      <protection locked="0"/>
    </xf>
    <xf numFmtId="4" fontId="0" fillId="37" borderId="69" xfId="0" applyNumberFormat="1" applyFill="1" applyBorder="1" applyAlignment="1" applyProtection="1">
      <alignment horizontal="right" vertical="center"/>
      <protection locked="0"/>
    </xf>
    <xf numFmtId="3" fontId="10" fillId="37" borderId="0" xfId="0" applyNumberFormat="1" applyFont="1" applyFill="1" applyBorder="1" applyAlignment="1">
      <alignment vertical="center"/>
    </xf>
    <xf numFmtId="3" fontId="0" fillId="37" borderId="67" xfId="0" applyNumberFormat="1" applyFill="1" applyBorder="1" applyAlignment="1" applyProtection="1">
      <alignment horizontal="right" vertical="center"/>
      <protection locked="0"/>
    </xf>
    <xf numFmtId="3" fontId="0" fillId="37" borderId="68" xfId="0" applyNumberFormat="1" applyFill="1" applyBorder="1" applyAlignment="1" applyProtection="1">
      <alignment horizontal="right" vertical="center"/>
      <protection locked="0"/>
    </xf>
    <xf numFmtId="3" fontId="0" fillId="37" borderId="69" xfId="0" applyNumberFormat="1" applyFill="1" applyBorder="1" applyAlignment="1" applyProtection="1">
      <alignment horizontal="right" vertical="center"/>
      <protection locked="0"/>
    </xf>
    <xf numFmtId="0" fontId="2" fillId="37" borderId="0" xfId="0" applyFont="1" applyFill="1" applyBorder="1" applyAlignment="1">
      <alignment/>
    </xf>
    <xf numFmtId="4" fontId="0" fillId="33" borderId="67" xfId="0" applyNumberFormat="1" applyFill="1" applyBorder="1" applyAlignment="1" applyProtection="1">
      <alignment horizontal="right" vertical="center"/>
      <protection hidden="1"/>
    </xf>
    <xf numFmtId="0" fontId="2" fillId="37" borderId="0" xfId="0" applyFont="1" applyFill="1" applyBorder="1" applyAlignment="1">
      <alignment vertical="center"/>
    </xf>
    <xf numFmtId="4" fontId="0" fillId="33" borderId="69" xfId="0" applyNumberFormat="1" applyFont="1" applyFill="1" applyBorder="1" applyAlignment="1" applyProtection="1">
      <alignment horizontal="right" vertical="center"/>
      <protection hidden="1"/>
    </xf>
    <xf numFmtId="3" fontId="4" fillId="37" borderId="0" xfId="0" applyNumberFormat="1" applyFont="1" applyFill="1" applyBorder="1" applyAlignment="1">
      <alignment horizontal="center"/>
    </xf>
    <xf numFmtId="3" fontId="2" fillId="37" borderId="0" xfId="0" applyNumberFormat="1" applyFont="1" applyFill="1" applyBorder="1" applyAlignment="1">
      <alignment/>
    </xf>
    <xf numFmtId="0" fontId="10" fillId="37" borderId="0" xfId="0" applyFont="1" applyFill="1" applyBorder="1" applyAlignment="1">
      <alignment vertical="center"/>
    </xf>
    <xf numFmtId="3" fontId="0" fillId="33" borderId="67" xfId="0" applyNumberFormat="1" applyFont="1" applyFill="1" applyBorder="1" applyAlignment="1" applyProtection="1">
      <alignment horizontal="right" vertical="center"/>
      <protection hidden="1"/>
    </xf>
    <xf numFmtId="3" fontId="0" fillId="33" borderId="68" xfId="0" applyNumberFormat="1" applyFont="1" applyFill="1" applyBorder="1" applyAlignment="1" applyProtection="1">
      <alignment horizontal="right" vertical="center"/>
      <protection hidden="1"/>
    </xf>
    <xf numFmtId="3" fontId="0" fillId="33" borderId="69" xfId="0" applyNumberFormat="1" applyFont="1" applyFill="1" applyBorder="1" applyAlignment="1" applyProtection="1">
      <alignment horizontal="right" vertical="center"/>
      <protection hidden="1"/>
    </xf>
    <xf numFmtId="3" fontId="16" fillId="37" borderId="68" xfId="0" applyNumberFormat="1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vertical="center"/>
    </xf>
    <xf numFmtId="3" fontId="0" fillId="37" borderId="67" xfId="0" applyNumberFormat="1" applyFont="1" applyFill="1" applyBorder="1" applyAlignment="1" applyProtection="1">
      <alignment horizontal="right" vertical="center"/>
      <protection locked="0"/>
    </xf>
    <xf numFmtId="3" fontId="0" fillId="37" borderId="68" xfId="0" applyNumberFormat="1" applyFont="1" applyFill="1" applyBorder="1" applyAlignment="1" applyProtection="1">
      <alignment horizontal="right" vertical="center"/>
      <protection locked="0"/>
    </xf>
    <xf numFmtId="3" fontId="0" fillId="37" borderId="69" xfId="0" applyNumberFormat="1" applyFont="1" applyFill="1" applyBorder="1" applyAlignment="1" applyProtection="1">
      <alignment horizontal="right" vertical="center"/>
      <protection locked="0"/>
    </xf>
    <xf numFmtId="0" fontId="15" fillId="39" borderId="0" xfId="0" applyFont="1" applyFill="1" applyBorder="1" applyAlignment="1">
      <alignment/>
    </xf>
    <xf numFmtId="0" fontId="10" fillId="37" borderId="0" xfId="0" applyFont="1" applyFill="1" applyBorder="1" applyAlignment="1">
      <alignment vertical="center" wrapText="1"/>
    </xf>
    <xf numFmtId="0" fontId="4" fillId="37" borderId="0" xfId="0" applyFont="1" applyFill="1" applyBorder="1" applyAlignment="1">
      <alignment horizontal="center"/>
    </xf>
    <xf numFmtId="14" fontId="0" fillId="37" borderId="69" xfId="0" applyNumberFormat="1" applyFont="1" applyFill="1" applyBorder="1" applyAlignment="1" applyProtection="1">
      <alignment horizontal="center"/>
      <protection locked="0"/>
    </xf>
    <xf numFmtId="14" fontId="0" fillId="37" borderId="68" xfId="0" applyNumberFormat="1" applyFont="1" applyFill="1" applyBorder="1" applyAlignment="1" applyProtection="1">
      <alignment horizontal="center"/>
      <protection locked="0"/>
    </xf>
    <xf numFmtId="0" fontId="4" fillId="37" borderId="68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6" fillId="37" borderId="11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37" borderId="0" xfId="0" applyFont="1" applyFill="1" applyBorder="1" applyAlignment="1">
      <alignment wrapText="1"/>
    </xf>
    <xf numFmtId="0" fontId="10" fillId="37" borderId="0" xfId="0" applyFont="1" applyFill="1" applyBorder="1" applyAlignment="1">
      <alignment/>
    </xf>
    <xf numFmtId="0" fontId="4" fillId="37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0" fillId="37" borderId="10" xfId="0" applyFont="1" applyFill="1" applyBorder="1" applyAlignment="1">
      <alignment vertical="center" wrapText="1"/>
    </xf>
    <xf numFmtId="0" fontId="0" fillId="37" borderId="0" xfId="0" applyFill="1" applyBorder="1" applyAlignment="1">
      <alignment horizontal="center"/>
    </xf>
    <xf numFmtId="0" fontId="2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10" fillId="37" borderId="10" xfId="0" applyFont="1" applyFill="1" applyBorder="1" applyAlignment="1">
      <alignment vertical="center" wrapText="1"/>
    </xf>
    <xf numFmtId="0" fontId="10" fillId="37" borderId="68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0" fontId="4" fillId="37" borderId="0" xfId="0" applyFont="1" applyFill="1" applyBorder="1" applyAlignment="1">
      <alignment vertical="center"/>
    </xf>
    <xf numFmtId="0" fontId="7" fillId="37" borderId="10" xfId="0" applyFont="1" applyFill="1" applyBorder="1" applyAlignment="1">
      <alignment vertical="center"/>
    </xf>
    <xf numFmtId="0" fontId="4" fillId="37" borderId="11" xfId="0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0" fontId="3" fillId="37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7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37" borderId="70" xfId="0" applyFont="1" applyFill="1" applyBorder="1" applyAlignment="1" applyProtection="1">
      <alignment horizontal="center"/>
      <protection locked="0"/>
    </xf>
    <xf numFmtId="0" fontId="7" fillId="37" borderId="71" xfId="0" applyFont="1" applyFill="1" applyBorder="1" applyAlignment="1" applyProtection="1">
      <alignment horizontal="center"/>
      <protection locked="0"/>
    </xf>
    <xf numFmtId="0" fontId="7" fillId="37" borderId="72" xfId="0" applyFont="1" applyFill="1" applyBorder="1" applyAlignment="1" applyProtection="1">
      <alignment horizontal="center"/>
      <protection locked="0"/>
    </xf>
    <xf numFmtId="0" fontId="15" fillId="39" borderId="66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12" fillId="38" borderId="0" xfId="0" applyFont="1" applyFill="1" applyBorder="1" applyAlignment="1">
      <alignment/>
    </xf>
    <xf numFmtId="49" fontId="7" fillId="37" borderId="68" xfId="0" applyNumberFormat="1" applyFont="1" applyFill="1" applyBorder="1" applyAlignment="1" applyProtection="1">
      <alignment/>
      <protection locked="0"/>
    </xf>
    <xf numFmtId="0" fontId="7" fillId="37" borderId="67" xfId="0" applyFont="1" applyFill="1" applyBorder="1" applyAlignment="1" applyProtection="1">
      <alignment horizontal="left"/>
      <protection locked="0"/>
    </xf>
    <xf numFmtId="0" fontId="7" fillId="37" borderId="68" xfId="0" applyFont="1" applyFill="1" applyBorder="1" applyAlignment="1" applyProtection="1">
      <alignment horizontal="left"/>
      <protection locked="0"/>
    </xf>
    <xf numFmtId="0" fontId="7" fillId="37" borderId="69" xfId="0" applyFont="1" applyFill="1" applyBorder="1" applyAlignment="1" applyProtection="1">
      <alignment horizontal="left"/>
      <protection locked="0"/>
    </xf>
    <xf numFmtId="0" fontId="7" fillId="37" borderId="67" xfId="0" applyNumberFormat="1" applyFont="1" applyFill="1" applyBorder="1" applyAlignment="1" applyProtection="1">
      <alignment horizontal="left"/>
      <protection locked="0"/>
    </xf>
    <xf numFmtId="0" fontId="7" fillId="37" borderId="69" xfId="0" applyNumberFormat="1" applyFont="1" applyFill="1" applyBorder="1" applyAlignment="1" applyProtection="1">
      <alignment horizontal="left"/>
      <protection locked="0"/>
    </xf>
    <xf numFmtId="14" fontId="7" fillId="37" borderId="67" xfId="0" applyNumberFormat="1" applyFont="1" applyFill="1" applyBorder="1" applyAlignment="1" applyProtection="1">
      <alignment horizontal="center"/>
      <protection locked="0"/>
    </xf>
    <xf numFmtId="0" fontId="7" fillId="37" borderId="69" xfId="0" applyFont="1" applyFill="1" applyBorder="1" applyAlignment="1" applyProtection="1">
      <alignment horizontal="center"/>
      <protection locked="0"/>
    </xf>
    <xf numFmtId="0" fontId="4" fillId="38" borderId="0" xfId="0" applyFont="1" applyFill="1" applyBorder="1" applyAlignment="1">
      <alignment horizontal="center"/>
    </xf>
    <xf numFmtId="3" fontId="7" fillId="37" borderId="67" xfId="0" applyNumberFormat="1" applyFont="1" applyFill="1" applyBorder="1" applyAlignment="1" applyProtection="1">
      <alignment horizontal="left"/>
      <protection locked="0"/>
    </xf>
    <xf numFmtId="3" fontId="7" fillId="37" borderId="69" xfId="0" applyNumberFormat="1" applyFont="1" applyFill="1" applyBorder="1" applyAlignment="1" applyProtection="1">
      <alignment horizontal="left"/>
      <protection locked="0"/>
    </xf>
    <xf numFmtId="0" fontId="6" fillId="37" borderId="0" xfId="0" applyFont="1" applyFill="1" applyBorder="1" applyAlignment="1">
      <alignment/>
    </xf>
    <xf numFmtId="0" fontId="0" fillId="34" borderId="70" xfId="0" applyFont="1" applyFill="1" applyBorder="1" applyAlignment="1" applyProtection="1">
      <alignment horizontal="left"/>
      <protection locked="0"/>
    </xf>
    <xf numFmtId="0" fontId="0" fillId="0" borderId="71" xfId="0" applyBorder="1" applyAlignment="1" applyProtection="1">
      <alignment horizontal="left"/>
      <protection locked="0"/>
    </xf>
    <xf numFmtId="0" fontId="0" fillId="0" borderId="72" xfId="0" applyBorder="1" applyAlignment="1" applyProtection="1">
      <alignment horizontal="left"/>
      <protection locked="0"/>
    </xf>
    <xf numFmtId="0" fontId="10" fillId="34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" fillId="34" borderId="12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14" fontId="2" fillId="34" borderId="67" xfId="0" applyNumberFormat="1" applyFont="1" applyFill="1" applyBorder="1" applyAlignment="1" applyProtection="1">
      <alignment horizontal="center"/>
      <protection locked="0"/>
    </xf>
    <xf numFmtId="14" fontId="2" fillId="34" borderId="68" xfId="0" applyNumberFormat="1" applyFont="1" applyFill="1" applyBorder="1" applyAlignment="1" applyProtection="1">
      <alignment horizontal="center"/>
      <protection locked="0"/>
    </xf>
    <xf numFmtId="14" fontId="2" fillId="34" borderId="69" xfId="0" applyNumberFormat="1" applyFont="1" applyFill="1" applyBorder="1" applyAlignment="1" applyProtection="1">
      <alignment horizontal="center"/>
      <protection locked="0"/>
    </xf>
    <xf numFmtId="0" fontId="4" fillId="34" borderId="66" xfId="0" applyFont="1" applyFill="1" applyBorder="1" applyAlignment="1">
      <alignment/>
    </xf>
    <xf numFmtId="0" fontId="2" fillId="37" borderId="66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67" xfId="0" applyFont="1" applyFill="1" applyBorder="1" applyAlignment="1" applyProtection="1">
      <alignment horizontal="center"/>
      <protection locked="0"/>
    </xf>
    <xf numFmtId="0" fontId="0" fillId="34" borderId="69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/>
    </xf>
    <xf numFmtId="14" fontId="0" fillId="34" borderId="67" xfId="0" applyNumberFormat="1" applyFont="1" applyFill="1" applyBorder="1" applyAlignment="1" applyProtection="1">
      <alignment horizontal="center"/>
      <protection hidden="1" locked="0"/>
    </xf>
    <xf numFmtId="0" fontId="0" fillId="34" borderId="68" xfId="0" applyFont="1" applyFill="1" applyBorder="1" applyAlignment="1" applyProtection="1">
      <alignment horizontal="center"/>
      <protection hidden="1" locked="0"/>
    </xf>
    <xf numFmtId="0" fontId="0" fillId="34" borderId="69" xfId="0" applyFont="1" applyFill="1" applyBorder="1" applyAlignment="1" applyProtection="1">
      <alignment horizontal="center"/>
      <protection hidden="1" locked="0"/>
    </xf>
    <xf numFmtId="0" fontId="10" fillId="34" borderId="18" xfId="0" applyFont="1" applyFill="1" applyBorder="1" applyAlignment="1">
      <alignment horizontal="center"/>
    </xf>
    <xf numFmtId="0" fontId="10" fillId="34" borderId="66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0" fillId="34" borderId="67" xfId="0" applyFont="1" applyFill="1" applyBorder="1" applyAlignment="1" applyProtection="1">
      <alignment horizontal="left"/>
      <protection locked="0"/>
    </xf>
    <xf numFmtId="0" fontId="0" fillId="34" borderId="68" xfId="0" applyFont="1" applyFill="1" applyBorder="1" applyAlignment="1" applyProtection="1">
      <alignment horizontal="left"/>
      <protection locked="0"/>
    </xf>
    <xf numFmtId="0" fontId="0" fillId="37" borderId="68" xfId="0" applyFont="1" applyFill="1" applyBorder="1" applyAlignment="1" applyProtection="1">
      <alignment horizontal="left"/>
      <protection locked="0"/>
    </xf>
    <xf numFmtId="0" fontId="0" fillId="37" borderId="69" xfId="0" applyFont="1" applyFill="1" applyBorder="1" applyAlignment="1" applyProtection="1">
      <alignment horizontal="left"/>
      <protection locked="0"/>
    </xf>
    <xf numFmtId="0" fontId="4" fillId="34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 vertical="center" wrapText="1"/>
    </xf>
    <xf numFmtId="0" fontId="4" fillId="34" borderId="12" xfId="0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0" fontId="0" fillId="37" borderId="0" xfId="0" applyFill="1" applyBorder="1" applyAlignment="1">
      <alignment horizontal="right"/>
    </xf>
    <xf numFmtId="0" fontId="9" fillId="36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14" fontId="0" fillId="34" borderId="67" xfId="0" applyNumberFormat="1" applyFill="1" applyBorder="1" applyAlignment="1" applyProtection="1">
      <alignment horizontal="center" vertical="center"/>
      <protection locked="0"/>
    </xf>
    <xf numFmtId="14" fontId="0" fillId="34" borderId="68" xfId="0" applyNumberFormat="1" applyFill="1" applyBorder="1" applyAlignment="1" applyProtection="1">
      <alignment horizontal="center" vertical="center"/>
      <protection locked="0"/>
    </xf>
    <xf numFmtId="14" fontId="0" fillId="34" borderId="69" xfId="0" applyNumberForma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0" fillId="37" borderId="19" xfId="0" applyFill="1" applyBorder="1" applyAlignment="1" applyProtection="1">
      <alignment/>
      <protection locked="0"/>
    </xf>
    <xf numFmtId="0" fontId="2" fillId="37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4" fillId="34" borderId="12" xfId="0" applyFont="1" applyFill="1" applyBorder="1" applyAlignment="1">
      <alignment horizontal="center"/>
    </xf>
    <xf numFmtId="0" fontId="7" fillId="37" borderId="12" xfId="0" applyFont="1" applyFill="1" applyBorder="1" applyAlignment="1">
      <alignment/>
    </xf>
    <xf numFmtId="0" fontId="0" fillId="34" borderId="67" xfId="0" applyFont="1" applyFill="1" applyBorder="1" applyAlignment="1" applyProtection="1">
      <alignment horizontal="left"/>
      <protection locked="0"/>
    </xf>
    <xf numFmtId="0" fontId="0" fillId="34" borderId="68" xfId="0" applyFont="1" applyFill="1" applyBorder="1" applyAlignment="1" applyProtection="1">
      <alignment horizontal="left"/>
      <protection locked="0"/>
    </xf>
    <xf numFmtId="0" fontId="0" fillId="37" borderId="68" xfId="0" applyFont="1" applyFill="1" applyBorder="1" applyAlignment="1" applyProtection="1">
      <alignment horizontal="left"/>
      <protection locked="0"/>
    </xf>
    <xf numFmtId="0" fontId="0" fillId="37" borderId="69" xfId="0" applyFont="1" applyFill="1" applyBorder="1" applyAlignment="1" applyProtection="1">
      <alignment horizontal="left"/>
      <protection locked="0"/>
    </xf>
    <xf numFmtId="165" fontId="0" fillId="34" borderId="67" xfId="0" applyNumberFormat="1" applyFont="1" applyFill="1" applyBorder="1" applyAlignment="1" applyProtection="1">
      <alignment horizontal="left"/>
      <protection locked="0"/>
    </xf>
    <xf numFmtId="165" fontId="0" fillId="34" borderId="68" xfId="0" applyNumberFormat="1" applyFont="1" applyFill="1" applyBorder="1" applyAlignment="1" applyProtection="1">
      <alignment horizontal="left"/>
      <protection locked="0"/>
    </xf>
    <xf numFmtId="165" fontId="0" fillId="34" borderId="69" xfId="0" applyNumberFormat="1" applyFont="1" applyFill="1" applyBorder="1" applyAlignment="1" applyProtection="1">
      <alignment horizontal="left"/>
      <protection locked="0"/>
    </xf>
    <xf numFmtId="0" fontId="0" fillId="34" borderId="69" xfId="0" applyFont="1" applyFill="1" applyBorder="1" applyAlignment="1" applyProtection="1">
      <alignment horizontal="left"/>
      <protection locked="0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67" xfId="0" applyFont="1" applyFill="1" applyBorder="1" applyAlignment="1" applyProtection="1">
      <alignment/>
      <protection locked="0"/>
    </xf>
    <xf numFmtId="0" fontId="0" fillId="37" borderId="68" xfId="0" applyFont="1" applyFill="1" applyBorder="1" applyAlignment="1" applyProtection="1">
      <alignment/>
      <protection locked="0"/>
    </xf>
    <xf numFmtId="0" fontId="0" fillId="37" borderId="69" xfId="0" applyFont="1" applyFill="1" applyBorder="1" applyAlignment="1" applyProtection="1">
      <alignment/>
      <protection locked="0"/>
    </xf>
    <xf numFmtId="3" fontId="0" fillId="34" borderId="67" xfId="0" applyNumberFormat="1" applyFont="1" applyFill="1" applyBorder="1" applyAlignment="1" applyProtection="1">
      <alignment/>
      <protection locked="0"/>
    </xf>
    <xf numFmtId="3" fontId="0" fillId="34" borderId="68" xfId="0" applyNumberFormat="1" applyFont="1" applyFill="1" applyBorder="1" applyAlignment="1" applyProtection="1">
      <alignment/>
      <protection locked="0"/>
    </xf>
    <xf numFmtId="3" fontId="0" fillId="34" borderId="69" xfId="0" applyNumberFormat="1" applyFont="1" applyFill="1" applyBorder="1" applyAlignment="1" applyProtection="1">
      <alignment/>
      <protection locked="0"/>
    </xf>
    <xf numFmtId="0" fontId="0" fillId="34" borderId="68" xfId="0" applyFont="1" applyFill="1" applyBorder="1" applyAlignment="1" applyProtection="1">
      <alignment/>
      <protection locked="0"/>
    </xf>
    <xf numFmtId="0" fontId="0" fillId="34" borderId="69" xfId="0" applyFont="1" applyFill="1" applyBorder="1" applyAlignment="1" applyProtection="1">
      <alignment/>
      <protection locked="0"/>
    </xf>
    <xf numFmtId="14" fontId="0" fillId="34" borderId="67" xfId="0" applyNumberFormat="1" applyFont="1" applyFill="1" applyBorder="1" applyAlignment="1" applyProtection="1">
      <alignment horizontal="left"/>
      <protection locked="0"/>
    </xf>
    <xf numFmtId="14" fontId="0" fillId="34" borderId="68" xfId="0" applyNumberFormat="1" applyFont="1" applyFill="1" applyBorder="1" applyAlignment="1" applyProtection="1">
      <alignment horizontal="left"/>
      <protection locked="0"/>
    </xf>
    <xf numFmtId="14" fontId="0" fillId="37" borderId="68" xfId="0" applyNumberFormat="1" applyFont="1" applyFill="1" applyBorder="1" applyAlignment="1" applyProtection="1">
      <alignment horizontal="left"/>
      <protection locked="0"/>
    </xf>
    <xf numFmtId="14" fontId="0" fillId="37" borderId="69" xfId="0" applyNumberFormat="1" applyFont="1" applyFill="1" applyBorder="1" applyAlignment="1" applyProtection="1">
      <alignment horizontal="left"/>
      <protection locked="0"/>
    </xf>
    <xf numFmtId="0" fontId="2" fillId="37" borderId="12" xfId="0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4" fontId="7" fillId="44" borderId="67" xfId="0" applyNumberFormat="1" applyFont="1" applyFill="1" applyBorder="1" applyAlignment="1" applyProtection="1">
      <alignment horizontal="right" vertical="center"/>
      <protection hidden="1"/>
    </xf>
    <xf numFmtId="4" fontId="7" fillId="44" borderId="68" xfId="0" applyNumberFormat="1" applyFont="1" applyFill="1" applyBorder="1" applyAlignment="1" applyProtection="1">
      <alignment horizontal="right" vertical="center"/>
      <protection hidden="1"/>
    </xf>
    <xf numFmtId="4" fontId="7" fillId="44" borderId="69" xfId="0" applyNumberFormat="1" applyFont="1" applyFill="1" applyBorder="1" applyAlignment="1" applyProtection="1">
      <alignment horizontal="right" vertical="center"/>
      <protection hidden="1"/>
    </xf>
    <xf numFmtId="0" fontId="6" fillId="34" borderId="11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horizontal="center"/>
    </xf>
    <xf numFmtId="4" fontId="7" fillId="44" borderId="67" xfId="0" applyNumberFormat="1" applyFont="1" applyFill="1" applyBorder="1" applyAlignment="1" applyProtection="1" quotePrefix="1">
      <alignment horizontal="right" vertical="center"/>
      <protection hidden="1"/>
    </xf>
    <xf numFmtId="0" fontId="0" fillId="37" borderId="19" xfId="0" applyFill="1" applyBorder="1" applyAlignment="1" applyProtection="1">
      <alignment vertical="center"/>
      <protection locked="0"/>
    </xf>
    <xf numFmtId="0" fontId="10" fillId="34" borderId="11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0" fontId="0" fillId="44" borderId="67" xfId="0" applyNumberFormat="1" applyFont="1" applyFill="1" applyBorder="1" applyAlignment="1" applyProtection="1">
      <alignment/>
      <protection hidden="1" locked="0"/>
    </xf>
    <xf numFmtId="0" fontId="0" fillId="44" borderId="68" xfId="0" applyNumberFormat="1" applyFont="1" applyFill="1" applyBorder="1" applyAlignment="1" applyProtection="1">
      <alignment/>
      <protection hidden="1" locked="0"/>
    </xf>
    <xf numFmtId="0" fontId="0" fillId="33" borderId="68" xfId="0" applyNumberFormat="1" applyFont="1" applyFill="1" applyBorder="1" applyAlignment="1" applyProtection="1">
      <alignment/>
      <protection hidden="1" locked="0"/>
    </xf>
    <xf numFmtId="0" fontId="0" fillId="33" borderId="69" xfId="0" applyNumberFormat="1" applyFont="1" applyFill="1" applyBorder="1" applyAlignment="1" applyProtection="1">
      <alignment/>
      <protection hidden="1" locked="0"/>
    </xf>
    <xf numFmtId="0" fontId="0" fillId="44" borderId="69" xfId="0" applyNumberFormat="1" applyFont="1" applyFill="1" applyBorder="1" applyAlignment="1" applyProtection="1">
      <alignment/>
      <protection hidden="1" locked="0"/>
    </xf>
    <xf numFmtId="0" fontId="4" fillId="34" borderId="0" xfId="0" applyNumberFormat="1" applyFont="1" applyFill="1" applyBorder="1" applyAlignment="1">
      <alignment/>
    </xf>
    <xf numFmtId="0" fontId="2" fillId="37" borderId="0" xfId="0" applyNumberFormat="1" applyFont="1" applyFill="1" applyBorder="1" applyAlignment="1">
      <alignment/>
    </xf>
    <xf numFmtId="0" fontId="0" fillId="44" borderId="67" xfId="0" applyNumberFormat="1" applyFont="1" applyFill="1" applyBorder="1" applyAlignment="1" applyProtection="1">
      <alignment horizontal="left"/>
      <protection hidden="1" locked="0"/>
    </xf>
    <xf numFmtId="0" fontId="0" fillId="44" borderId="68" xfId="0" applyNumberFormat="1" applyFont="1" applyFill="1" applyBorder="1" applyAlignment="1" applyProtection="1">
      <alignment horizontal="left"/>
      <protection hidden="1" locked="0"/>
    </xf>
    <xf numFmtId="0" fontId="0" fillId="44" borderId="69" xfId="0" applyNumberFormat="1" applyFont="1" applyFill="1" applyBorder="1" applyAlignment="1" applyProtection="1">
      <alignment horizontal="left"/>
      <protection hidden="1" locked="0"/>
    </xf>
    <xf numFmtId="0" fontId="0" fillId="37" borderId="0" xfId="0" applyFont="1" applyFill="1" applyBorder="1" applyAlignment="1">
      <alignment vertical="center" wrapText="1"/>
    </xf>
    <xf numFmtId="0" fontId="0" fillId="34" borderId="67" xfId="0" applyFont="1" applyFill="1" applyBorder="1" applyAlignment="1" applyProtection="1">
      <alignment horizontal="center"/>
      <protection locked="0"/>
    </xf>
    <xf numFmtId="0" fontId="0" fillId="34" borderId="68" xfId="0" applyFont="1" applyFill="1" applyBorder="1" applyAlignment="1" applyProtection="1">
      <alignment horizontal="center"/>
      <protection locked="0"/>
    </xf>
    <xf numFmtId="0" fontId="0" fillId="34" borderId="69" xfId="0" applyFont="1" applyFill="1" applyBorder="1" applyAlignment="1" applyProtection="1">
      <alignment horizontal="center"/>
      <protection locked="0"/>
    </xf>
    <xf numFmtId="49" fontId="0" fillId="34" borderId="67" xfId="0" applyNumberFormat="1" applyFont="1" applyFill="1" applyBorder="1" applyAlignment="1" applyProtection="1">
      <alignment horizontal="center"/>
      <protection locked="0"/>
    </xf>
    <xf numFmtId="0" fontId="0" fillId="34" borderId="68" xfId="0" applyNumberFormat="1" applyFont="1" applyFill="1" applyBorder="1" applyAlignment="1" applyProtection="1">
      <alignment horizontal="center"/>
      <protection locked="0"/>
    </xf>
    <xf numFmtId="0" fontId="0" fillId="34" borderId="69" xfId="0" applyNumberFormat="1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>
      <alignment/>
    </xf>
    <xf numFmtId="49" fontId="0" fillId="34" borderId="68" xfId="0" applyNumberFormat="1" applyFont="1" applyFill="1" applyBorder="1" applyAlignment="1" applyProtection="1">
      <alignment horizontal="center"/>
      <protection locked="0"/>
    </xf>
    <xf numFmtId="49" fontId="0" fillId="34" borderId="69" xfId="0" applyNumberFormat="1" applyFont="1" applyFill="1" applyBorder="1" applyAlignment="1" applyProtection="1">
      <alignment horizontal="center"/>
      <protection locked="0"/>
    </xf>
    <xf numFmtId="49" fontId="0" fillId="37" borderId="68" xfId="0" applyNumberFormat="1" applyFont="1" applyFill="1" applyBorder="1" applyAlignment="1" applyProtection="1">
      <alignment horizontal="center"/>
      <protection locked="0"/>
    </xf>
    <xf numFmtId="49" fontId="0" fillId="37" borderId="69" xfId="0" applyNumberFormat="1" applyFont="1" applyFill="1" applyBorder="1" applyAlignment="1" applyProtection="1">
      <alignment horizontal="center"/>
      <protection locked="0"/>
    </xf>
    <xf numFmtId="0" fontId="4" fillId="34" borderId="68" xfId="0" applyFont="1" applyFill="1" applyBorder="1" applyAlignment="1">
      <alignment/>
    </xf>
    <xf numFmtId="1" fontId="0" fillId="34" borderId="67" xfId="0" applyNumberFormat="1" applyFont="1" applyFill="1" applyBorder="1" applyAlignment="1" applyProtection="1">
      <alignment horizontal="center"/>
      <protection locked="0"/>
    </xf>
    <xf numFmtId="1" fontId="0" fillId="34" borderId="68" xfId="0" applyNumberFormat="1" applyFont="1" applyFill="1" applyBorder="1" applyAlignment="1" applyProtection="1">
      <alignment horizontal="center"/>
      <protection locked="0"/>
    </xf>
    <xf numFmtId="1" fontId="0" fillId="34" borderId="69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0" fontId="0" fillId="37" borderId="0" xfId="0" applyFill="1" applyAlignment="1">
      <alignment/>
    </xf>
    <xf numFmtId="0" fontId="9" fillId="36" borderId="66" xfId="0" applyFont="1" applyFill="1" applyBorder="1" applyAlignment="1">
      <alignment/>
    </xf>
    <xf numFmtId="0" fontId="0" fillId="37" borderId="10" xfId="0" applyFill="1" applyBorder="1" applyAlignment="1">
      <alignment/>
    </xf>
    <xf numFmtId="3" fontId="7" fillId="44" borderId="67" xfId="0" applyNumberFormat="1" applyFont="1" applyFill="1" applyBorder="1" applyAlignment="1" applyProtection="1">
      <alignment horizontal="right"/>
      <protection hidden="1"/>
    </xf>
    <xf numFmtId="3" fontId="7" fillId="44" borderId="68" xfId="0" applyNumberFormat="1" applyFont="1" applyFill="1" applyBorder="1" applyAlignment="1" applyProtection="1">
      <alignment horizontal="right"/>
      <protection hidden="1"/>
    </xf>
    <xf numFmtId="3" fontId="7" fillId="33" borderId="68" xfId="0" applyNumberFormat="1" applyFont="1" applyFill="1" applyBorder="1" applyAlignment="1" applyProtection="1">
      <alignment horizontal="right"/>
      <protection hidden="1"/>
    </xf>
    <xf numFmtId="3" fontId="7" fillId="33" borderId="69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1" fillId="37" borderId="0" xfId="0" applyFont="1" applyFill="1" applyAlignment="1">
      <alignment/>
    </xf>
    <xf numFmtId="0" fontId="0" fillId="33" borderId="67" xfId="0" applyFont="1" applyFill="1" applyBorder="1" applyAlignment="1" applyProtection="1">
      <alignment horizontal="center"/>
      <protection hidden="1"/>
    </xf>
    <xf numFmtId="0" fontId="0" fillId="33" borderId="68" xfId="0" applyFont="1" applyFill="1" applyBorder="1" applyAlignment="1" applyProtection="1">
      <alignment horizontal="center"/>
      <protection hidden="1"/>
    </xf>
    <xf numFmtId="0" fontId="0" fillId="33" borderId="69" xfId="0" applyFont="1" applyFill="1" applyBorder="1" applyAlignment="1" applyProtection="1">
      <alignment horizontal="center"/>
      <protection hidden="1"/>
    </xf>
    <xf numFmtId="0" fontId="0" fillId="37" borderId="11" xfId="0" applyFill="1" applyBorder="1" applyAlignment="1">
      <alignment/>
    </xf>
    <xf numFmtId="0" fontId="34" fillId="37" borderId="45" xfId="36" applyFont="1" applyFill="1" applyBorder="1" applyAlignment="1" applyProtection="1">
      <alignment horizontal="left" wrapText="1"/>
      <protection/>
    </xf>
    <xf numFmtId="0" fontId="34" fillId="37" borderId="0" xfId="36" applyFont="1" applyFill="1" applyBorder="1" applyAlignment="1" applyProtection="1">
      <alignment horizontal="left" wrapText="1"/>
      <protection/>
    </xf>
    <xf numFmtId="49" fontId="31" fillId="43" borderId="0" xfId="48" applyNumberFormat="1" applyFont="1" applyFill="1" applyBorder="1" applyAlignment="1" applyProtection="1">
      <alignment horizontal="left" vertical="center" wrapText="1"/>
      <protection/>
    </xf>
    <xf numFmtId="164" fontId="30" fillId="37" borderId="43" xfId="48" applyNumberFormat="1" applyFont="1" applyFill="1" applyBorder="1" applyAlignment="1" applyProtection="1">
      <alignment horizontal="center" vertical="center"/>
      <protection locked="0"/>
    </xf>
    <xf numFmtId="4" fontId="30" fillId="37" borderId="73" xfId="48" applyNumberFormat="1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28" fillId="43" borderId="0" xfId="48" applyFont="1" applyFill="1" applyBorder="1" applyAlignment="1" applyProtection="1">
      <alignment horizontal="center" vertical="center"/>
      <protection/>
    </xf>
    <xf numFmtId="49" fontId="30" fillId="37" borderId="40" xfId="48" applyNumberFormat="1" applyFont="1" applyFill="1" applyBorder="1" applyAlignment="1" applyProtection="1">
      <alignment horizontal="left" vertical="center" indent="1"/>
      <protection locked="0"/>
    </xf>
    <xf numFmtId="49" fontId="30" fillId="37" borderId="36" xfId="48" applyNumberFormat="1" applyFont="1" applyFill="1" applyBorder="1" applyAlignment="1" applyProtection="1">
      <alignment horizontal="left" vertical="center" indent="1"/>
      <protection locked="0"/>
    </xf>
    <xf numFmtId="49" fontId="30" fillId="37" borderId="41" xfId="48" applyNumberFormat="1" applyFont="1" applyFill="1" applyBorder="1" applyAlignment="1" applyProtection="1">
      <alignment horizontal="left" vertical="center" indent="1"/>
      <protection locked="0"/>
    </xf>
    <xf numFmtId="49" fontId="30" fillId="37" borderId="59" xfId="48" applyNumberFormat="1" applyFont="1" applyFill="1" applyBorder="1" applyAlignment="1" applyProtection="1">
      <alignment horizontal="left" vertical="center" indent="1"/>
      <protection locked="0"/>
    </xf>
    <xf numFmtId="49" fontId="30" fillId="37" borderId="34" xfId="48" applyNumberFormat="1" applyFont="1" applyFill="1" applyBorder="1" applyAlignment="1" applyProtection="1">
      <alignment horizontal="left" vertical="center" indent="1"/>
      <protection locked="0"/>
    </xf>
    <xf numFmtId="49" fontId="30" fillId="37" borderId="60" xfId="48" applyNumberFormat="1" applyFont="1" applyFill="1" applyBorder="1" applyAlignment="1" applyProtection="1">
      <alignment horizontal="left" vertical="center" indent="1"/>
      <protection locked="0"/>
    </xf>
    <xf numFmtId="49" fontId="30" fillId="37" borderId="73" xfId="48" applyNumberFormat="1" applyFont="1" applyFill="1" applyBorder="1" applyAlignment="1" applyProtection="1">
      <alignment horizontal="left" vertical="center" indent="1"/>
      <protection locked="0"/>
    </xf>
    <xf numFmtId="49" fontId="30" fillId="37" borderId="53" xfId="48" applyNumberFormat="1" applyFont="1" applyFill="1" applyBorder="1" applyAlignment="1" applyProtection="1">
      <alignment horizontal="left" vertical="center" indent="1"/>
      <protection locked="0"/>
    </xf>
    <xf numFmtId="49" fontId="30" fillId="37" borderId="74" xfId="48" applyNumberFormat="1" applyFont="1" applyFill="1" applyBorder="1" applyAlignment="1" applyProtection="1">
      <alignment horizontal="left" vertical="center" indent="1"/>
      <protection locked="0"/>
    </xf>
    <xf numFmtId="49" fontId="32" fillId="37" borderId="73" xfId="36" applyNumberFormat="1" applyFont="1" applyFill="1" applyBorder="1" applyAlignment="1" applyProtection="1">
      <alignment horizontal="left" vertical="center" indent="1"/>
      <protection locked="0"/>
    </xf>
    <xf numFmtId="49" fontId="32" fillId="37" borderId="53" xfId="36" applyNumberFormat="1" applyFont="1" applyFill="1" applyBorder="1" applyAlignment="1" applyProtection="1">
      <alignment horizontal="left" vertical="center" indent="1"/>
      <protection locked="0"/>
    </xf>
    <xf numFmtId="49" fontId="32" fillId="37" borderId="74" xfId="36" applyNumberFormat="1" applyFont="1" applyFill="1" applyBorder="1" applyAlignment="1" applyProtection="1">
      <alignment horizontal="left" vertical="center" indent="1"/>
      <protection locked="0"/>
    </xf>
    <xf numFmtId="175" fontId="30" fillId="43" borderId="0" xfId="48" applyNumberFormat="1" applyFont="1" applyFill="1" applyBorder="1" applyAlignment="1" applyProtection="1">
      <alignment horizontal="center" vertical="center"/>
      <protection/>
    </xf>
    <xf numFmtId="174" fontId="30" fillId="37" borderId="73" xfId="48" applyNumberFormat="1" applyFont="1" applyFill="1" applyBorder="1" applyAlignment="1" applyProtection="1">
      <alignment horizontal="left" vertical="center" indent="1"/>
      <protection locked="0"/>
    </xf>
    <xf numFmtId="174" fontId="30" fillId="37" borderId="53" xfId="48" applyNumberFormat="1" applyFont="1" applyFill="1" applyBorder="1" applyAlignment="1" applyProtection="1">
      <alignment horizontal="left" vertical="center" indent="1"/>
      <protection locked="0"/>
    </xf>
    <xf numFmtId="174" fontId="30" fillId="37" borderId="74" xfId="48" applyNumberFormat="1" applyFont="1" applyFill="1" applyBorder="1" applyAlignment="1" applyProtection="1">
      <alignment horizontal="left" vertical="center" indent="1"/>
      <protection locked="0"/>
    </xf>
    <xf numFmtId="175" fontId="30" fillId="37" borderId="73" xfId="48" applyNumberFormat="1" applyFont="1" applyFill="1" applyBorder="1" applyAlignment="1" applyProtection="1">
      <alignment horizontal="left" vertical="center" indent="1"/>
      <protection locked="0"/>
    </xf>
    <xf numFmtId="175" fontId="30" fillId="37" borderId="53" xfId="48" applyNumberFormat="1" applyFont="1" applyFill="1" applyBorder="1" applyAlignment="1" applyProtection="1">
      <alignment horizontal="left" vertical="center" indent="1"/>
      <protection locked="0"/>
    </xf>
    <xf numFmtId="175" fontId="30" fillId="37" borderId="74" xfId="48" applyNumberFormat="1" applyFont="1" applyFill="1" applyBorder="1" applyAlignment="1" applyProtection="1">
      <alignment horizontal="left" vertical="center" indent="1"/>
      <protection locked="0"/>
    </xf>
    <xf numFmtId="49" fontId="30" fillId="37" borderId="43" xfId="48" applyNumberFormat="1" applyFont="1" applyFill="1" applyBorder="1" applyAlignment="1" applyProtection="1">
      <alignment horizontal="center" vertical="center"/>
      <protection locked="0"/>
    </xf>
    <xf numFmtId="0" fontId="30" fillId="43" borderId="0" xfId="48" applyFont="1" applyFill="1" applyBorder="1" applyAlignment="1" applyProtection="1">
      <alignment horizontal="center"/>
      <protection locked="0"/>
    </xf>
    <xf numFmtId="49" fontId="30" fillId="37" borderId="43" xfId="48" applyNumberFormat="1" applyFont="1" applyFill="1" applyBorder="1" applyAlignment="1" applyProtection="1">
      <alignment horizontal="left" vertical="center" indent="1"/>
      <protection locked="0"/>
    </xf>
    <xf numFmtId="164" fontId="30" fillId="37" borderId="73" xfId="48" applyNumberFormat="1" applyFont="1" applyFill="1" applyBorder="1" applyAlignment="1" applyProtection="1">
      <alignment horizontal="left" vertical="center" indent="1"/>
      <protection locked="0"/>
    </xf>
    <xf numFmtId="164" fontId="30" fillId="37" borderId="53" xfId="48" applyNumberFormat="1" applyFont="1" applyFill="1" applyBorder="1" applyAlignment="1" applyProtection="1">
      <alignment horizontal="left" vertical="center" indent="1"/>
      <protection locked="0"/>
    </xf>
    <xf numFmtId="164" fontId="30" fillId="37" borderId="74" xfId="48" applyNumberFormat="1" applyFont="1" applyFill="1" applyBorder="1" applyAlignment="1" applyProtection="1">
      <alignment horizontal="left" vertical="center" indent="1"/>
      <protection locked="0"/>
    </xf>
    <xf numFmtId="0" fontId="31" fillId="43" borderId="0" xfId="48" applyFont="1" applyFill="1" applyBorder="1" applyAlignment="1" applyProtection="1">
      <alignment horizontal="left"/>
      <protection/>
    </xf>
    <xf numFmtId="0" fontId="25" fillId="43" borderId="0" xfId="48" applyFont="1" applyFill="1" applyBorder="1" applyAlignment="1" applyProtection="1">
      <alignment horizontal="center"/>
      <protection/>
    </xf>
    <xf numFmtId="0" fontId="0" fillId="43" borderId="0" xfId="0" applyFill="1" applyAlignment="1">
      <alignment horizontal="center"/>
    </xf>
    <xf numFmtId="0" fontId="27" fillId="43" borderId="0" xfId="48" applyFont="1" applyFill="1" applyAlignment="1" applyProtection="1">
      <alignment horizontal="center"/>
      <protection/>
    </xf>
    <xf numFmtId="49" fontId="30" fillId="37" borderId="43" xfId="48" applyNumberFormat="1" applyFont="1" applyFill="1" applyBorder="1" applyAlignment="1" applyProtection="1" quotePrefix="1">
      <alignment horizontal="left" vertical="center" wrapText="1" indent="1"/>
      <protection locked="0"/>
    </xf>
    <xf numFmtId="49" fontId="30" fillId="37" borderId="43" xfId="48" applyNumberFormat="1" applyFont="1" applyFill="1" applyBorder="1" applyAlignment="1" applyProtection="1" quotePrefix="1">
      <alignment horizontal="left" vertical="center" wrapText="1"/>
      <protection locked="0"/>
    </xf>
    <xf numFmtId="0" fontId="0" fillId="0" borderId="43" xfId="0" applyBorder="1" applyAlignment="1" applyProtection="1">
      <alignment wrapText="1"/>
      <protection locked="0"/>
    </xf>
    <xf numFmtId="164" fontId="30" fillId="37" borderId="73" xfId="48" applyNumberFormat="1" applyFont="1" applyFill="1" applyBorder="1" applyAlignment="1" applyProtection="1">
      <alignment horizontal="left" vertical="center"/>
      <protection locked="0"/>
    </xf>
    <xf numFmtId="164" fontId="30" fillId="37" borderId="53" xfId="48" applyNumberFormat="1" applyFont="1" applyFill="1" applyBorder="1" applyAlignment="1" applyProtection="1">
      <alignment horizontal="left" vertical="center"/>
      <protection locked="0"/>
    </xf>
    <xf numFmtId="164" fontId="30" fillId="37" borderId="74" xfId="48" applyNumberFormat="1" applyFont="1" applyFill="1" applyBorder="1" applyAlignment="1" applyProtection="1">
      <alignment horizontal="left" vertical="center"/>
      <protection locked="0"/>
    </xf>
    <xf numFmtId="0" fontId="0" fillId="37" borderId="36" xfId="48" applyFont="1" applyFill="1" applyBorder="1" applyAlignment="1" applyProtection="1">
      <alignment horizontal="left" vertical="top" wrapText="1"/>
      <protection locked="0"/>
    </xf>
    <xf numFmtId="0" fontId="0" fillId="37" borderId="36" xfId="0" applyFont="1" applyFill="1" applyBorder="1" applyAlignment="1" applyProtection="1">
      <alignment wrapText="1"/>
      <protection locked="0"/>
    </xf>
    <xf numFmtId="0" fontId="0" fillId="37" borderId="0" xfId="0" applyFont="1" applyFill="1" applyBorder="1" applyAlignment="1" applyProtection="1">
      <alignment wrapText="1"/>
      <protection locked="0"/>
    </xf>
    <xf numFmtId="0" fontId="0" fillId="37" borderId="29" xfId="0" applyFont="1" applyFill="1" applyBorder="1" applyAlignment="1" applyProtection="1">
      <alignment wrapText="1"/>
      <protection locked="0"/>
    </xf>
    <xf numFmtId="0" fontId="1" fillId="37" borderId="0" xfId="48" applyFont="1" applyFill="1" applyAlignment="1">
      <alignment horizontal="left" vertical="center"/>
      <protection/>
    </xf>
    <xf numFmtId="4" fontId="31" fillId="37" borderId="0" xfId="48" applyNumberFormat="1" applyFont="1" applyFill="1" applyBorder="1" applyAlignment="1" applyProtection="1">
      <alignment horizontal="right" vertical="center"/>
      <protection hidden="1"/>
    </xf>
    <xf numFmtId="3" fontId="30" fillId="43" borderId="62" xfId="48" applyNumberFormat="1" applyFont="1" applyFill="1" applyBorder="1" applyAlignment="1" applyProtection="1">
      <alignment horizontal="center"/>
      <protection hidden="1"/>
    </xf>
    <xf numFmtId="4" fontId="30" fillId="43" borderId="0" xfId="48" applyNumberFormat="1" applyFont="1" applyFill="1" applyBorder="1" applyAlignment="1" applyProtection="1">
      <alignment horizontal="center" vertical="center"/>
      <protection hidden="1"/>
    </xf>
    <xf numFmtId="3" fontId="30" fillId="43" borderId="27" xfId="48" applyNumberFormat="1" applyFont="1" applyFill="1" applyBorder="1" applyAlignment="1" applyProtection="1">
      <alignment horizontal="center"/>
      <protection hidden="1"/>
    </xf>
    <xf numFmtId="0" fontId="1" fillId="43" borderId="62" xfId="48" applyFont="1" applyFill="1" applyBorder="1" applyAlignment="1">
      <alignment horizontal="center"/>
      <protection/>
    </xf>
    <xf numFmtId="3" fontId="30" fillId="43" borderId="27" xfId="48" applyNumberFormat="1" applyFont="1" applyFill="1" applyBorder="1" applyAlignment="1" applyProtection="1">
      <alignment horizontal="center" vertical="top"/>
      <protection hidden="1"/>
    </xf>
    <xf numFmtId="3" fontId="30" fillId="43" borderId="62" xfId="48" applyNumberFormat="1" applyFont="1" applyFill="1" applyBorder="1" applyAlignment="1" applyProtection="1">
      <alignment horizontal="center" vertical="top"/>
      <protection hidden="1"/>
    </xf>
    <xf numFmtId="0" fontId="38" fillId="43" borderId="46" xfId="48" applyFont="1" applyFill="1" applyBorder="1" applyAlignment="1">
      <alignment horizontal="left" vertical="center" indent="1"/>
      <protection/>
    </xf>
    <xf numFmtId="0" fontId="7" fillId="43" borderId="75" xfId="48" applyFont="1" applyFill="1" applyBorder="1" applyAlignment="1">
      <alignment horizontal="center" vertical="center"/>
      <protection/>
    </xf>
    <xf numFmtId="0" fontId="0" fillId="43" borderId="50" xfId="48" applyFont="1" applyFill="1" applyBorder="1" applyAlignment="1">
      <alignment vertical="center"/>
      <protection/>
    </xf>
    <xf numFmtId="0" fontId="7" fillId="43" borderId="49" xfId="48" applyFont="1" applyFill="1" applyBorder="1" applyAlignment="1">
      <alignment horizontal="center" vertical="center"/>
      <protection/>
    </xf>
    <xf numFmtId="0" fontId="7" fillId="43" borderId="50" xfId="48" applyFont="1" applyFill="1" applyBorder="1" applyAlignment="1">
      <alignment horizontal="center" vertical="center"/>
      <protection/>
    </xf>
    <xf numFmtId="0" fontId="7" fillId="43" borderId="51" xfId="48" applyFont="1" applyFill="1" applyBorder="1" applyAlignment="1">
      <alignment horizontal="center" vertical="center"/>
      <protection/>
    </xf>
    <xf numFmtId="0" fontId="0" fillId="43" borderId="76" xfId="48" applyFont="1" applyFill="1" applyBorder="1" applyAlignment="1">
      <alignment vertical="center"/>
      <protection/>
    </xf>
    <xf numFmtId="4" fontId="30" fillId="43" borderId="77" xfId="48" applyNumberFormat="1" applyFont="1" applyFill="1" applyBorder="1" applyAlignment="1" applyProtection="1">
      <alignment horizontal="center" vertical="center"/>
      <protection hidden="1"/>
    </xf>
    <xf numFmtId="4" fontId="30" fillId="43" borderId="42" xfId="48" applyNumberFormat="1" applyFont="1" applyFill="1" applyBorder="1" applyAlignment="1" applyProtection="1">
      <alignment horizontal="center" vertical="center"/>
      <protection hidden="1"/>
    </xf>
    <xf numFmtId="4" fontId="30" fillId="43" borderId="64" xfId="48" applyNumberFormat="1" applyFont="1" applyFill="1" applyBorder="1" applyAlignment="1" applyProtection="1">
      <alignment horizontal="center" vertical="center"/>
      <protection hidden="1"/>
    </xf>
    <xf numFmtId="0" fontId="0" fillId="43" borderId="51" xfId="48" applyFont="1" applyFill="1" applyBorder="1" applyAlignment="1">
      <alignment vertical="center"/>
      <protection/>
    </xf>
    <xf numFmtId="0" fontId="0" fillId="43" borderId="51" xfId="48" applyFont="1" applyFill="1" applyBorder="1" applyAlignment="1">
      <alignment horizontal="center" vertical="center"/>
      <protection/>
    </xf>
    <xf numFmtId="0" fontId="7" fillId="43" borderId="78" xfId="48" applyFont="1" applyFill="1" applyBorder="1" applyAlignment="1">
      <alignment horizontal="left"/>
      <protection/>
    </xf>
    <xf numFmtId="0" fontId="0" fillId="43" borderId="78" xfId="48" applyFont="1" applyFill="1" applyBorder="1" applyAlignment="1">
      <alignment/>
      <protection/>
    </xf>
    <xf numFmtId="185" fontId="30" fillId="37" borderId="79" xfId="39" applyNumberFormat="1" applyFont="1" applyFill="1" applyBorder="1" applyAlignment="1" applyProtection="1">
      <alignment horizontal="center" vertical="center"/>
      <protection locked="0"/>
    </xf>
    <xf numFmtId="185" fontId="30" fillId="37" borderId="77" xfId="39" applyNumberFormat="1" applyFont="1" applyFill="1" applyBorder="1" applyAlignment="1" applyProtection="1">
      <alignment horizontal="center" vertical="center"/>
      <protection locked="0"/>
    </xf>
    <xf numFmtId="185" fontId="30" fillId="37" borderId="64" xfId="39" applyNumberFormat="1" applyFont="1" applyFill="1" applyBorder="1" applyAlignment="1" applyProtection="1">
      <alignment horizontal="center" vertical="center"/>
      <protection locked="0"/>
    </xf>
    <xf numFmtId="0" fontId="1" fillId="43" borderId="55" xfId="48" applyFont="1" applyFill="1" applyBorder="1" applyAlignment="1">
      <alignment horizontal="center"/>
      <protection/>
    </xf>
    <xf numFmtId="0" fontId="1" fillId="43" borderId="58" xfId="48" applyFont="1" applyFill="1" applyBorder="1" applyAlignment="1">
      <alignment horizontal="center"/>
      <protection/>
    </xf>
    <xf numFmtId="185" fontId="30" fillId="37" borderId="42" xfId="39" applyNumberFormat="1" applyFont="1" applyFill="1" applyBorder="1" applyAlignment="1" applyProtection="1">
      <alignment horizontal="center" vertical="center"/>
      <protection locked="0"/>
    </xf>
    <xf numFmtId="1" fontId="30" fillId="37" borderId="64" xfId="48" applyNumberFormat="1" applyFont="1" applyFill="1" applyBorder="1" applyAlignment="1" applyProtection="1">
      <alignment horizontal="center" vertical="center"/>
      <protection locked="0"/>
    </xf>
    <xf numFmtId="1" fontId="30" fillId="37" borderId="77" xfId="48" applyNumberFormat="1" applyFont="1" applyFill="1" applyBorder="1" applyAlignment="1" applyProtection="1">
      <alignment horizontal="center" vertical="center"/>
      <protection locked="0"/>
    </xf>
    <xf numFmtId="0" fontId="1" fillId="43" borderId="46" xfId="48" applyFont="1" applyFill="1" applyBorder="1" applyAlignment="1" quotePrefix="1">
      <alignment horizontal="left" wrapText="1" indent="1"/>
      <protection/>
    </xf>
    <xf numFmtId="0" fontId="1" fillId="43" borderId="27" xfId="48" applyFont="1" applyFill="1" applyBorder="1" applyAlignment="1" quotePrefix="1">
      <alignment horizontal="left" wrapText="1" indent="1"/>
      <protection/>
    </xf>
    <xf numFmtId="0" fontId="1" fillId="43" borderId="46" xfId="48" applyFont="1" applyFill="1" applyBorder="1" applyAlignment="1">
      <alignment horizontal="left" wrapText="1" indent="1"/>
      <protection/>
    </xf>
    <xf numFmtId="0" fontId="1" fillId="43" borderId="27" xfId="48" applyFont="1" applyFill="1" applyBorder="1" applyAlignment="1">
      <alignment horizontal="left" wrapText="1" indent="1"/>
      <protection/>
    </xf>
    <xf numFmtId="0" fontId="1" fillId="43" borderId="37" xfId="48" applyFont="1" applyFill="1" applyBorder="1" applyAlignment="1">
      <alignment horizontal="center"/>
      <protection/>
    </xf>
    <xf numFmtId="0" fontId="1" fillId="43" borderId="27" xfId="48" applyFont="1" applyFill="1" applyBorder="1" applyAlignment="1">
      <alignment horizontal="center"/>
      <protection/>
    </xf>
    <xf numFmtId="0" fontId="1" fillId="43" borderId="30" xfId="48" applyFont="1" applyFill="1" applyBorder="1" applyAlignment="1">
      <alignment horizontal="center"/>
      <protection/>
    </xf>
    <xf numFmtId="3" fontId="30" fillId="43" borderId="64" xfId="48" applyNumberFormat="1" applyFont="1" applyFill="1" applyBorder="1" applyAlignment="1" applyProtection="1">
      <alignment horizontal="center" vertical="center"/>
      <protection hidden="1"/>
    </xf>
    <xf numFmtId="3" fontId="30" fillId="43" borderId="77" xfId="48" applyNumberFormat="1" applyFont="1" applyFill="1" applyBorder="1" applyAlignment="1" applyProtection="1">
      <alignment horizontal="center" vertical="center"/>
      <protection hidden="1"/>
    </xf>
    <xf numFmtId="3" fontId="30" fillId="43" borderId="80" xfId="48" applyNumberFormat="1" applyFont="1" applyFill="1" applyBorder="1" applyAlignment="1" applyProtection="1">
      <alignment horizontal="center" vertical="center"/>
      <protection hidden="1"/>
    </xf>
    <xf numFmtId="185" fontId="30" fillId="43" borderId="64" xfId="39" applyNumberFormat="1" applyFont="1" applyFill="1" applyBorder="1" applyAlignment="1" applyProtection="1">
      <alignment horizontal="center" vertical="center"/>
      <protection hidden="1"/>
    </xf>
    <xf numFmtId="185" fontId="30" fillId="43" borderId="77" xfId="39" applyNumberFormat="1" applyFont="1" applyFill="1" applyBorder="1" applyAlignment="1" applyProtection="1">
      <alignment horizontal="center" vertical="center"/>
      <protection hidden="1"/>
    </xf>
    <xf numFmtId="185" fontId="30" fillId="43" borderId="80" xfId="39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" xfId="47"/>
    <cellStyle name="normální_verze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6">
    <dxf>
      <font>
        <color indexed="47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660033"/>
      <rgbColor rgb="000000FF"/>
      <rgbColor rgb="00FFFF00"/>
      <rgbColor rgb="00FF00FF"/>
      <rgbColor rgb="0000FFFF"/>
      <rgbColor rgb="00800000"/>
      <rgbColor rgb="00008000"/>
      <rgbColor rgb="00000000"/>
      <rgbColor rgb="00808000"/>
      <rgbColor rgb="00800080"/>
      <rgbColor rgb="00008080"/>
      <rgbColor rgb="00C0C0C0"/>
      <rgbColor rgb="00808080"/>
      <rgbColor rgb="008080FF"/>
      <rgbColor rgb="00802060"/>
      <rgbColor rgb="00CCECFF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660033"/>
      <rgbColor rgb="00FFFF99"/>
      <rgbColor rgb="00A6CAF0"/>
      <rgbColor rgb="00CC9CCC"/>
      <rgbColor rgb="00CC99FF"/>
      <rgbColor rgb="00E3E3E3"/>
      <rgbColor rgb="003366FF"/>
      <rgbColor rgb="0033CCCC"/>
      <rgbColor rgb="006600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000000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urzy.cz/financi-katalog/financni.asp?A=D&amp;IDS=4&amp;S=37" TargetMode="External" /><Relationship Id="rId2" Type="http://schemas.openxmlformats.org/officeDocument/2006/relationships/hyperlink" Target="http://www.kurzy.cz/financi-katalog/financni.asp?A=D&amp;IDS=4&amp;S=37" TargetMode="External" /><Relationship Id="rId3" Type="http://schemas.openxmlformats.org/officeDocument/2006/relationships/hyperlink" Target="http://www.kurzy.cz/financi-katalog/financni.asp?A=D&amp;IDS=4&amp;S=25" TargetMode="External" /><Relationship Id="rId4" Type="http://schemas.openxmlformats.org/officeDocument/2006/relationships/hyperlink" Target="http://www.kurzy.cz/financi-katalog/financni.asp?A=D&amp;IDS=4&amp;S=25" TargetMode="External" /><Relationship Id="rId5" Type="http://schemas.openxmlformats.org/officeDocument/2006/relationships/hyperlink" Target="http://www.kurzy.cz/financi-katalog/financni.asp?A=D&amp;IDS=4&amp;S=13809" TargetMode="External" /><Relationship Id="rId6" Type="http://schemas.openxmlformats.org/officeDocument/2006/relationships/hyperlink" Target="http://www.kurzy.cz/financi-katalog/financni.asp?A=D&amp;IDS=4&amp;S=13809" TargetMode="External" /><Relationship Id="rId7" Type="http://schemas.openxmlformats.org/officeDocument/2006/relationships/hyperlink" Target="http://www.kurzy.cz/financi-katalog/financni.asp?A=D&amp;IDS=4&amp;S=29" TargetMode="External" /><Relationship Id="rId8" Type="http://schemas.openxmlformats.org/officeDocument/2006/relationships/hyperlink" Target="http://www.kurzy.cz/financi-katalog/financni.asp?A=D&amp;IDS=4&amp;S=29" TargetMode="External" /><Relationship Id="rId9" Type="http://schemas.openxmlformats.org/officeDocument/2006/relationships/hyperlink" Target="http://www.kurzy.cz/financi-katalog/financni.asp?A=D&amp;IDS=4&amp;S=" TargetMode="External" /><Relationship Id="rId10" Type="http://schemas.openxmlformats.org/officeDocument/2006/relationships/hyperlink" Target="http://www.kurzy.cz/financi-katalog/financni.asp?A=D&amp;IDS=4&amp;S=" TargetMode="External" /><Relationship Id="rId11" Type="http://schemas.openxmlformats.org/officeDocument/2006/relationships/hyperlink" Target="http://www.kurzy.cz/financi-katalog/financni.asp?A=D&amp;IDS=4&amp;S=21" TargetMode="External" /><Relationship Id="rId12" Type="http://schemas.openxmlformats.org/officeDocument/2006/relationships/hyperlink" Target="http://www.kurzy.cz/financi-katalog/financni.asp?A=D&amp;IDS=4&amp;S=21" TargetMode="External" /><Relationship Id="rId13" Type="http://schemas.openxmlformats.org/officeDocument/2006/relationships/hyperlink" Target="http://www.kurzy.cz/financni-katalog/Default.asp?A=D&amp;IDS=6&amp;S=78" TargetMode="External" /><Relationship Id="rId14" Type="http://schemas.openxmlformats.org/officeDocument/2006/relationships/hyperlink" Target="http://www.kurzy.cz/financni-katalog/Default.asp?A=D&amp;IDS=6&amp;S=78" TargetMode="External" /><Relationship Id="rId15" Type="http://schemas.openxmlformats.org/officeDocument/2006/relationships/hyperlink" Target="http://www.kurzy.cz/financi-katalog/financni.asp?A=D&amp;IDS=4&amp;S=22" TargetMode="External" /><Relationship Id="rId16" Type="http://schemas.openxmlformats.org/officeDocument/2006/relationships/hyperlink" Target="http://www.kurzy.cz/financi-katalog/financni.asp?A=D&amp;IDS=4&amp;S=22" TargetMode="External" /><Relationship Id="rId17" Type="http://schemas.openxmlformats.org/officeDocument/2006/relationships/hyperlink" Target="http://www.kurzy.cz/financi-katalog/financni.asp?A=D&amp;IDS=4&amp;S=28" TargetMode="External" /><Relationship Id="rId18" Type="http://schemas.openxmlformats.org/officeDocument/2006/relationships/hyperlink" Target="http://www.kurzy.cz/financi-katalog/financni.asp?A=D&amp;IDS=4&amp;S=28" TargetMode="External" /><Relationship Id="rId19" Type="http://schemas.openxmlformats.org/officeDocument/2006/relationships/hyperlink" Target="http://www.kurzy.cz/financi-katalog/financni.asp?A=D&amp;IDS=4&amp;S=17" TargetMode="External" /><Relationship Id="rId20" Type="http://schemas.openxmlformats.org/officeDocument/2006/relationships/hyperlink" Target="http://www.kurzy.cz/financi-katalog/financni.asp?A=D&amp;IDS=4&amp;S=17" TargetMode="External" /><Relationship Id="rId21" Type="http://schemas.openxmlformats.org/officeDocument/2006/relationships/hyperlink" Target="http://www.kurzy.cz/financi-katalog/financni.asp?A=D&amp;IDS=4&amp;S=15" TargetMode="External" /><Relationship Id="rId22" Type="http://schemas.openxmlformats.org/officeDocument/2006/relationships/hyperlink" Target="http://www.kurzy.cz/financi-katalog/financni.asp?A=D&amp;IDS=4&amp;S=15" TargetMode="External" /><Relationship Id="rId23" Type="http://schemas.openxmlformats.org/officeDocument/2006/relationships/hyperlink" Target="http://www.kurzy.cz/financi-katalog/financni.asp?A=D&amp;IDS=4&amp;S=" TargetMode="External" /><Relationship Id="rId24" Type="http://schemas.openxmlformats.org/officeDocument/2006/relationships/hyperlink" Target="http://www.kurzy.cz/financi-katalog/financni.asp?A=D&amp;IDS=4&amp;S=" TargetMode="External" /><Relationship Id="rId25" Type="http://schemas.openxmlformats.org/officeDocument/2006/relationships/hyperlink" Target="http://www.kurzy.cz/financi-katalog/financni.asp?A=D&amp;IDS=4&amp;S=35" TargetMode="External" /><Relationship Id="rId26" Type="http://schemas.openxmlformats.org/officeDocument/2006/relationships/hyperlink" Target="http://www.kurzy.cz/financi-katalog/financni.asp?A=D&amp;IDS=4&amp;S=35" TargetMode="External" /><Relationship Id="rId27" Type="http://schemas.openxmlformats.org/officeDocument/2006/relationships/hyperlink" Target="http://www.kurzy.cz/financi-katalog/financni.asp?A=D&amp;IDS=4&amp;S=34" TargetMode="External" /><Relationship Id="rId28" Type="http://schemas.openxmlformats.org/officeDocument/2006/relationships/hyperlink" Target="http://www.kurzy.cz/financi-katalog/financni.asp?A=D&amp;IDS=4&amp;S=34" TargetMode="External" /><Relationship Id="rId29" Type="http://schemas.openxmlformats.org/officeDocument/2006/relationships/hyperlink" Target="http://www.kurzy.cz/financi-katalog/financni.asp?A=D&amp;IDS=4&amp;S=24" TargetMode="External" /><Relationship Id="rId30" Type="http://schemas.openxmlformats.org/officeDocument/2006/relationships/hyperlink" Target="http://www.kurzy.cz/financi-katalog/financni.asp?A=D&amp;IDS=4&amp;S=24" TargetMode="External" /><Relationship Id="rId31" Type="http://schemas.openxmlformats.org/officeDocument/2006/relationships/hyperlink" Target="http://www.kurzy.cz/financi-katalog/financni.asp?A=D&amp;IDS=4&amp;S=19" TargetMode="External" /><Relationship Id="rId32" Type="http://schemas.openxmlformats.org/officeDocument/2006/relationships/hyperlink" Target="http://www.kurzy.cz/financi-katalog/financni.asp?A=D&amp;IDS=4&amp;S=19" TargetMode="External" /><Relationship Id="rId33" Type="http://schemas.openxmlformats.org/officeDocument/2006/relationships/hyperlink" Target="http://www.kurzy.cz/financi-katalog/financni.asp?A=D&amp;IDS=4&amp;S=14" TargetMode="External" /><Relationship Id="rId34" Type="http://schemas.openxmlformats.org/officeDocument/2006/relationships/hyperlink" Target="http://www.kurzy.cz/financi-katalog/financni.asp?A=D&amp;IDS=4&amp;S=14" TargetMode="External" /><Relationship Id="rId35" Type="http://schemas.openxmlformats.org/officeDocument/2006/relationships/hyperlink" Target="http://www.kurzy.cz/financi-katalog/financni.asp?A=D&amp;IDS=4&amp;S=41" TargetMode="External" /><Relationship Id="rId36" Type="http://schemas.openxmlformats.org/officeDocument/2006/relationships/hyperlink" Target="http://www.kurzy.cz/financi-katalog/financni.asp?A=D&amp;IDS=4&amp;S=41" TargetMode="External" /><Relationship Id="rId37" Type="http://schemas.openxmlformats.org/officeDocument/2006/relationships/hyperlink" Target="http://www.kurzy.cz/financi-katalog/financni.asp?A=D&amp;IDS=4&amp;S=36" TargetMode="External" /><Relationship Id="rId38" Type="http://schemas.openxmlformats.org/officeDocument/2006/relationships/hyperlink" Target="http://www.kurzy.cz/financi-katalog/financni.asp?A=D&amp;IDS=4&amp;S=36" TargetMode="External" /><Relationship Id="rId39" Type="http://schemas.openxmlformats.org/officeDocument/2006/relationships/hyperlink" Target="http://www.kurzy.cz/financi-katalog/financni.asp?A=D&amp;IDS=4&amp;S=40" TargetMode="External" /><Relationship Id="rId40" Type="http://schemas.openxmlformats.org/officeDocument/2006/relationships/hyperlink" Target="http://www.kurzy.cz/financi-katalog/financni.asp?A=D&amp;IDS=4&amp;S=40" TargetMode="External" /><Relationship Id="rId41" Type="http://schemas.openxmlformats.org/officeDocument/2006/relationships/hyperlink" Target="http://www.kurzy.cz/financi-katalog/financni.asp?A=D&amp;IDS=4&amp;S=33" TargetMode="External" /><Relationship Id="rId42" Type="http://schemas.openxmlformats.org/officeDocument/2006/relationships/hyperlink" Target="http://www.kurzy.cz/financi-katalog/financni.asp?A=D&amp;IDS=4&amp;S=33" TargetMode="External" /><Relationship Id="rId43" Type="http://schemas.openxmlformats.org/officeDocument/2006/relationships/hyperlink" Target="http://www.kurzy.cz/financi-katalog/financni.asp?A=D&amp;IDS=4&amp;S=18" TargetMode="External" /><Relationship Id="rId44" Type="http://schemas.openxmlformats.org/officeDocument/2006/relationships/hyperlink" Target="http://www.kurzy.cz/financi-katalog/financni.asp?A=D&amp;IDS=4&amp;S=18" TargetMode="External" /><Relationship Id="rId45" Type="http://schemas.openxmlformats.org/officeDocument/2006/relationships/hyperlink" Target="http://www.kurzy.cz/financni-katalog/Default.asp?A=D&amp;IDS=4&amp;S=24788" TargetMode="External" /><Relationship Id="rId46" Type="http://schemas.openxmlformats.org/officeDocument/2006/relationships/hyperlink" Target="http://www.kurzy.cz/financni-katalog/Default.asp?A=D&amp;IDS=4&amp;S=24788" TargetMode="External" /><Relationship Id="rId47" Type="http://schemas.openxmlformats.org/officeDocument/2006/relationships/hyperlink" Target="http://www.kurzy.cz/financi-katalog/financni.asp?A=D&amp;IDS=4&amp;S=49" TargetMode="External" /><Relationship Id="rId48" Type="http://schemas.openxmlformats.org/officeDocument/2006/relationships/hyperlink" Target="http://www.kurzy.cz/financi-katalog/financni.asp?A=D&amp;IDS=4&amp;S=49" TargetMode="External" /><Relationship Id="rId49" Type="http://schemas.openxmlformats.org/officeDocument/2006/relationships/hyperlink" Target="http://www.kurzy.cz/financi-katalog/financni.asp?A=D&amp;IDS=4&amp;S=47" TargetMode="External" /><Relationship Id="rId50" Type="http://schemas.openxmlformats.org/officeDocument/2006/relationships/hyperlink" Target="http://www.kurzy.cz/financi-katalog/financni.asp?A=D&amp;IDS=4&amp;S=47" TargetMode="External" /><Relationship Id="rId51" Type="http://schemas.openxmlformats.org/officeDocument/2006/relationships/hyperlink" Target="http://www.kurzy.cz/financi-katalog/financni.asp?A=D&amp;IDS=4&amp;S=27" TargetMode="External" /><Relationship Id="rId52" Type="http://schemas.openxmlformats.org/officeDocument/2006/relationships/hyperlink" Target="http://www.kurzy.cz/financi-katalog/financni.asp?A=D&amp;IDS=4&amp;S=27" TargetMode="External" /><Relationship Id="rId53" Type="http://schemas.openxmlformats.org/officeDocument/2006/relationships/hyperlink" Target="http://www.kurzy.cz/financni-katalog/Default.asp?A=D&amp;IDS=4&amp;S=50" TargetMode="External" /><Relationship Id="rId54" Type="http://schemas.openxmlformats.org/officeDocument/2006/relationships/hyperlink" Target="http://www.kurzy.cz/financni-katalog/Default.asp?A=D&amp;IDS=4&amp;S=50" TargetMode="External" /><Relationship Id="rId55" Type="http://schemas.openxmlformats.org/officeDocument/2006/relationships/hyperlink" Target="http://www.kurzy.cz/financi-katalog/financni.asp?A=D&amp;IDS=4&amp;S=43" TargetMode="External" /><Relationship Id="rId56" Type="http://schemas.openxmlformats.org/officeDocument/2006/relationships/hyperlink" Target="http://www.kurzy.cz/financi-katalog/financni.asp?A=D&amp;IDS=4&amp;S=43" TargetMode="External" /><Relationship Id="rId57" Type="http://schemas.openxmlformats.org/officeDocument/2006/relationships/hyperlink" Target="http://www.kurzy.cz/financi-katalog/financni.asp?A=D&amp;IDS=4&amp;S=23" TargetMode="External" /><Relationship Id="rId58" Type="http://schemas.openxmlformats.org/officeDocument/2006/relationships/hyperlink" Target="http://www.kurzy.cz/financi-katalog/financni.asp?A=D&amp;IDS=4&amp;S=23" TargetMode="External" /><Relationship Id="rId59" Type="http://schemas.openxmlformats.org/officeDocument/2006/relationships/hyperlink" Target="http://www.kurzy.cz/financi-katalog/financni.asp?A=D&amp;IDS=4&amp;S=51" TargetMode="External" /><Relationship Id="rId60" Type="http://schemas.openxmlformats.org/officeDocument/2006/relationships/hyperlink" Target="http://www.kurzy.cz/financi-katalog/financni.asp?A=D&amp;IDS=4&amp;S=51" TargetMode="External" /><Relationship Id="rId61" Type="http://schemas.openxmlformats.org/officeDocument/2006/relationships/hyperlink" Target="http://www.kurzy.cz/financi-katalog/financni.asp?A=D&amp;IDS=4&amp;S=24030" TargetMode="External" /><Relationship Id="rId62" Type="http://schemas.openxmlformats.org/officeDocument/2006/relationships/hyperlink" Target="http://www.kurzy.cz/financi-katalog/financni.asp?A=D&amp;IDS=4&amp;S=24030" TargetMode="External" /><Relationship Id="rId63" Type="http://schemas.openxmlformats.org/officeDocument/2006/relationships/hyperlink" Target="http://www.kurzy.cz/financi-katalog/financni.asp?A=D&amp;IDS=4&amp;S=2263" TargetMode="External" /><Relationship Id="rId64" Type="http://schemas.openxmlformats.org/officeDocument/2006/relationships/hyperlink" Target="http://www.kurzy.cz/financi-katalog/financni.asp?A=D&amp;IDS=4&amp;S=2263" TargetMode="External" /><Relationship Id="rId65" Type="http://schemas.openxmlformats.org/officeDocument/2006/relationships/hyperlink" Target="http://www.kurzy.cz/financi-katalog/financni.asp?A=D&amp;IDS=4&amp;S=42" TargetMode="External" /><Relationship Id="rId66" Type="http://schemas.openxmlformats.org/officeDocument/2006/relationships/hyperlink" Target="http://www.kurzy.cz/financi-katalog/financni.asp?A=D&amp;IDS=4&amp;S=42" TargetMode="External" /><Relationship Id="rId67" Type="http://schemas.openxmlformats.org/officeDocument/2006/relationships/hyperlink" Target="http://www.kurzy.cz/financi-katalog/financni.asp?A=D&amp;IDS=4&amp;S=45" TargetMode="External" /><Relationship Id="rId68" Type="http://schemas.openxmlformats.org/officeDocument/2006/relationships/hyperlink" Target="http://www.kurzy.cz/financi-katalog/financni.asp?A=D&amp;IDS=4&amp;S=45" TargetMode="External" /><Relationship Id="rId69" Type="http://schemas.openxmlformats.org/officeDocument/2006/relationships/hyperlink" Target="http://www.kurzy.cz/financi-katalog/financni.asp?A=D&amp;IDS=4&amp;S=2262" TargetMode="External" /><Relationship Id="rId70" Type="http://schemas.openxmlformats.org/officeDocument/2006/relationships/hyperlink" Target="http://www.kurzy.cz/financi-katalog/financni.asp?A=D&amp;IDS=4&amp;S=2262" TargetMode="External" /><Relationship Id="rId71" Type="http://schemas.openxmlformats.org/officeDocument/2006/relationships/hyperlink" Target="http://www.kurzy.cz/financi-katalog/financni.asp?A=D&amp;IDS=4&amp;S=2260" TargetMode="External" /><Relationship Id="rId72" Type="http://schemas.openxmlformats.org/officeDocument/2006/relationships/hyperlink" Target="http://www.kurzy.cz/financi-katalog/financni.asp?A=D&amp;IDS=4&amp;S=2260" TargetMode="External" /><Relationship Id="rId73" Type="http://schemas.openxmlformats.org/officeDocument/2006/relationships/hyperlink" Target="http://www.kurzy.cz/financi-katalog/financni.asp?A=D&amp;IDS=4&amp;S=20" TargetMode="External" /><Relationship Id="rId74" Type="http://schemas.openxmlformats.org/officeDocument/2006/relationships/hyperlink" Target="http://www.kurzy.cz/financi-katalog/financni.asp?A=D&amp;IDS=4&amp;S=20" TargetMode="External" /><Relationship Id="rId75" Type="http://schemas.openxmlformats.org/officeDocument/2006/relationships/hyperlink" Target="http://www.kurzy.cz/financi-katalog/financni.asp?A=D&amp;IDS=4&amp;S=30" TargetMode="External" /><Relationship Id="rId76" Type="http://schemas.openxmlformats.org/officeDocument/2006/relationships/hyperlink" Target="http://www.kurzy.cz/financi-katalog/financni.asp?A=D&amp;IDS=4&amp;S=30" TargetMode="External" /><Relationship Id="rId77" Type="http://schemas.openxmlformats.org/officeDocument/2006/relationships/hyperlink" Target="http://www.kurzy.cz/financi-katalog/financni.asp?A=D&amp;IDS=4&amp;S=24728" TargetMode="External" /><Relationship Id="rId78" Type="http://schemas.openxmlformats.org/officeDocument/2006/relationships/hyperlink" Target="http://www.kurzy.cz/financi-katalog/financni.asp?A=D&amp;IDS=4&amp;S=24728" TargetMode="External" /><Relationship Id="rId7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B73"/>
  <sheetViews>
    <sheetView showGridLines="0" showRowColHeaders="0" tabSelected="1" zoomScalePageLayoutView="0" workbookViewId="0" topLeftCell="A1">
      <selection activeCell="C10" sqref="C10:E10"/>
    </sheetView>
  </sheetViews>
  <sheetFormatPr defaultColWidth="9.140625" defaultRowHeight="12.75"/>
  <cols>
    <col min="1" max="2" width="0.85546875" style="1" customWidth="1"/>
    <col min="3" max="3" width="25.7109375" style="1" customWidth="1"/>
    <col min="4" max="5" width="2.28125" style="1" customWidth="1"/>
    <col min="6" max="6" width="1.7109375" style="1" customWidth="1"/>
    <col min="7" max="9" width="2.28125" style="1" customWidth="1"/>
    <col min="10" max="10" width="1.7109375" style="1" customWidth="1"/>
    <col min="11" max="11" width="17.421875" style="1" customWidth="1"/>
    <col min="12" max="12" width="1.7109375" style="1" customWidth="1"/>
    <col min="13" max="13" width="2.28125" style="1" customWidth="1"/>
    <col min="14" max="14" width="15.8515625" style="1" customWidth="1"/>
    <col min="15" max="15" width="1.7109375" style="1" customWidth="1"/>
    <col min="16" max="16" width="2.28125" style="1" customWidth="1"/>
    <col min="17" max="17" width="12.7109375" style="1" customWidth="1"/>
    <col min="18" max="18" width="2.28125" style="1" customWidth="1"/>
    <col min="19" max="20" width="0.85546875" style="1" customWidth="1"/>
    <col min="21" max="21" width="2.28125" style="1" customWidth="1"/>
    <col min="22" max="22" width="12.7109375" style="1" customWidth="1"/>
    <col min="23" max="23" width="2.28125" style="1" customWidth="1"/>
    <col min="24" max="25" width="0.85546875" style="1" customWidth="1"/>
    <col min="26" max="16384" width="9.140625" style="1" customWidth="1"/>
  </cols>
  <sheetData>
    <row r="1" spans="1:25" ht="7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8">
      <c r="A2" s="10"/>
      <c r="B2" s="509" t="s">
        <v>0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11"/>
    </row>
    <row r="3" spans="1:25" ht="12.75">
      <c r="A3" s="10"/>
      <c r="B3" s="511" t="s">
        <v>1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11"/>
    </row>
    <row r="4" spans="1:25" ht="4.5" customHeight="1">
      <c r="A4" s="10"/>
      <c r="B4" s="10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1"/>
      <c r="V4" s="11"/>
      <c r="W4" s="11"/>
      <c r="X4" s="11"/>
      <c r="Y4" s="11"/>
    </row>
    <row r="5" spans="1:25" ht="12.75">
      <c r="A5" s="10"/>
      <c r="B5" s="10"/>
      <c r="C5" s="11"/>
      <c r="D5" s="14"/>
      <c r="E5" s="14"/>
      <c r="F5" s="14"/>
      <c r="G5" s="14"/>
      <c r="H5" s="14"/>
      <c r="I5" s="14"/>
      <c r="J5" s="72" t="s">
        <v>2</v>
      </c>
      <c r="K5" s="65"/>
      <c r="L5" s="67"/>
      <c r="M5" s="14"/>
      <c r="N5" s="14"/>
      <c r="O5" s="72" t="s">
        <v>3</v>
      </c>
      <c r="P5" s="14"/>
      <c r="Q5" s="14"/>
      <c r="R5" s="14"/>
      <c r="S5" s="14"/>
      <c r="T5" s="14"/>
      <c r="U5" s="11"/>
      <c r="V5" s="11"/>
      <c r="W5" s="11"/>
      <c r="X5" s="11"/>
      <c r="Y5" s="11"/>
    </row>
    <row r="6" spans="1:25" ht="14.25" customHeight="1">
      <c r="A6" s="10"/>
      <c r="B6" s="10"/>
      <c r="C6" s="15"/>
      <c r="D6" s="15"/>
      <c r="E6" s="15"/>
      <c r="F6" s="15"/>
      <c r="G6" s="15"/>
      <c r="H6" s="15"/>
      <c r="I6" s="15"/>
      <c r="J6" s="73" t="s">
        <v>18</v>
      </c>
      <c r="K6" s="15"/>
      <c r="L6" s="380"/>
      <c r="M6" s="468"/>
      <c r="N6" s="468"/>
      <c r="O6" s="73"/>
      <c r="P6" s="468"/>
      <c r="Q6" s="468"/>
      <c r="R6" s="468"/>
      <c r="S6" s="468"/>
      <c r="T6" s="468"/>
      <c r="U6" s="468"/>
      <c r="V6" s="468"/>
      <c r="W6" s="468"/>
      <c r="X6" s="15"/>
      <c r="Y6" s="15"/>
    </row>
    <row r="7" spans="1:25" ht="12.75" customHeight="1">
      <c r="A7" s="10"/>
      <c r="B7" s="10"/>
      <c r="C7" s="15"/>
      <c r="D7" s="15"/>
      <c r="E7" s="15"/>
      <c r="F7" s="15"/>
      <c r="G7" s="15"/>
      <c r="H7" s="15"/>
      <c r="I7" s="15"/>
      <c r="J7" s="15"/>
      <c r="K7" s="15"/>
      <c r="L7" s="380"/>
      <c r="M7" s="15"/>
      <c r="N7" s="15"/>
      <c r="O7" s="380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.75">
      <c r="A8" s="10"/>
      <c r="B8" s="70"/>
      <c r="C8" s="516" t="s">
        <v>4</v>
      </c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424" t="s">
        <v>5</v>
      </c>
      <c r="U8" s="425"/>
      <c r="V8" s="425"/>
      <c r="W8" s="425"/>
      <c r="X8" s="64"/>
      <c r="Y8" s="16"/>
    </row>
    <row r="9" spans="1:28" ht="13.5" thickBot="1">
      <c r="A9" s="10"/>
      <c r="B9" s="68"/>
      <c r="C9" s="517" t="s">
        <v>6</v>
      </c>
      <c r="D9" s="517"/>
      <c r="E9" s="17"/>
      <c r="F9" s="18"/>
      <c r="G9" s="517" t="s">
        <v>7</v>
      </c>
      <c r="H9" s="517"/>
      <c r="I9" s="517"/>
      <c r="J9" s="517"/>
      <c r="K9" s="517"/>
      <c r="L9" s="18"/>
      <c r="M9" s="517" t="s">
        <v>8</v>
      </c>
      <c r="N9" s="517"/>
      <c r="O9" s="18"/>
      <c r="P9" s="517" t="s">
        <v>9</v>
      </c>
      <c r="Q9" s="517"/>
      <c r="R9" s="17"/>
      <c r="S9" s="19"/>
      <c r="T9" s="62"/>
      <c r="U9" s="518"/>
      <c r="V9" s="518"/>
      <c r="W9" s="518"/>
      <c r="X9" s="63"/>
      <c r="Y9" s="20"/>
      <c r="AB9" s="112" t="s">
        <v>18</v>
      </c>
    </row>
    <row r="10" spans="1:28" ht="15.75" customHeight="1" thickBot="1">
      <c r="A10" s="10"/>
      <c r="B10" s="68"/>
      <c r="C10" s="421"/>
      <c r="D10" s="422"/>
      <c r="E10" s="423"/>
      <c r="F10" s="21"/>
      <c r="G10" s="421"/>
      <c r="H10" s="519"/>
      <c r="I10" s="519"/>
      <c r="J10" s="422"/>
      <c r="K10" s="423"/>
      <c r="L10" s="21"/>
      <c r="M10" s="421"/>
      <c r="N10" s="423"/>
      <c r="O10" s="21"/>
      <c r="P10" s="525"/>
      <c r="Q10" s="526"/>
      <c r="R10" s="381"/>
      <c r="S10" s="21"/>
      <c r="T10" s="46"/>
      <c r="U10" s="513"/>
      <c r="V10" s="514"/>
      <c r="W10" s="515"/>
      <c r="X10" s="59"/>
      <c r="Y10" s="22"/>
      <c r="AB10" s="112"/>
    </row>
    <row r="11" spans="1:25" ht="12" customHeight="1" thickBot="1">
      <c r="A11" s="10"/>
      <c r="B11" s="68"/>
      <c r="C11" s="517" t="s">
        <v>10</v>
      </c>
      <c r="D11" s="517"/>
      <c r="E11" s="517"/>
      <c r="F11" s="517"/>
      <c r="G11" s="517"/>
      <c r="H11" s="517"/>
      <c r="I11" s="517"/>
      <c r="J11" s="517"/>
      <c r="K11" s="517"/>
      <c r="L11" s="18"/>
      <c r="M11" s="517" t="s">
        <v>11</v>
      </c>
      <c r="N11" s="517"/>
      <c r="O11" s="530"/>
      <c r="P11" s="517" t="s">
        <v>12</v>
      </c>
      <c r="Q11" s="517"/>
      <c r="R11" s="17"/>
      <c r="S11" s="18"/>
      <c r="T11" s="47"/>
      <c r="U11" s="527" t="s">
        <v>13</v>
      </c>
      <c r="V11" s="527"/>
      <c r="W11" s="527"/>
      <c r="X11" s="60"/>
      <c r="Y11" s="23"/>
    </row>
    <row r="12" spans="1:25" ht="15.75" customHeight="1" thickBot="1">
      <c r="A12" s="10"/>
      <c r="B12" s="68"/>
      <c r="C12" s="421"/>
      <c r="D12" s="422"/>
      <c r="E12" s="422"/>
      <c r="F12" s="422"/>
      <c r="G12" s="422"/>
      <c r="H12" s="422"/>
      <c r="I12" s="422"/>
      <c r="J12" s="422"/>
      <c r="K12" s="423"/>
      <c r="L12" s="21"/>
      <c r="M12" s="523"/>
      <c r="N12" s="524"/>
      <c r="O12" s="21"/>
      <c r="P12" s="528"/>
      <c r="Q12" s="529"/>
      <c r="R12" s="382"/>
      <c r="S12" s="24"/>
      <c r="T12" s="48"/>
      <c r="U12" s="513"/>
      <c r="V12" s="514"/>
      <c r="W12" s="515"/>
      <c r="X12" s="383"/>
      <c r="Y12" s="384"/>
    </row>
    <row r="13" spans="1:25" ht="6" customHeight="1" thickBot="1">
      <c r="A13" s="10"/>
      <c r="B13" s="68"/>
      <c r="C13" s="426" t="s">
        <v>14</v>
      </c>
      <c r="D13" s="427"/>
      <c r="E13" s="427"/>
      <c r="F13" s="427"/>
      <c r="G13" s="427"/>
      <c r="H13" s="427"/>
      <c r="I13" s="427"/>
      <c r="J13" s="427"/>
      <c r="K13" s="427"/>
      <c r="L13" s="10"/>
      <c r="M13" s="426" t="s">
        <v>64</v>
      </c>
      <c r="N13" s="427"/>
      <c r="O13" s="10"/>
      <c r="P13" s="426" t="s">
        <v>16</v>
      </c>
      <c r="Q13" s="429"/>
      <c r="R13" s="30"/>
      <c r="S13" s="24"/>
      <c r="T13" s="49"/>
      <c r="U13" s="385"/>
      <c r="V13" s="385"/>
      <c r="W13" s="385"/>
      <c r="X13" s="386"/>
      <c r="Y13" s="384"/>
    </row>
    <row r="14" spans="1:25" ht="6" customHeight="1">
      <c r="A14" s="10"/>
      <c r="B14" s="68"/>
      <c r="C14" s="428"/>
      <c r="D14" s="428"/>
      <c r="E14" s="428"/>
      <c r="F14" s="428"/>
      <c r="G14" s="428"/>
      <c r="H14" s="428"/>
      <c r="I14" s="428"/>
      <c r="J14" s="428"/>
      <c r="K14" s="428"/>
      <c r="L14" s="21"/>
      <c r="M14" s="428"/>
      <c r="N14" s="428"/>
      <c r="O14" s="21"/>
      <c r="P14" s="428"/>
      <c r="Q14" s="430"/>
      <c r="R14" s="6"/>
      <c r="S14" s="17"/>
      <c r="T14" s="17"/>
      <c r="U14" s="17"/>
      <c r="V14" s="17"/>
      <c r="W14" s="17"/>
      <c r="X14" s="52"/>
      <c r="Y14" s="27"/>
    </row>
    <row r="15" spans="1:25" ht="15" customHeight="1">
      <c r="A15" s="10"/>
      <c r="B15" s="68"/>
      <c r="C15" s="520"/>
      <c r="D15" s="521"/>
      <c r="E15" s="521"/>
      <c r="F15" s="521"/>
      <c r="G15" s="521"/>
      <c r="H15" s="521"/>
      <c r="I15" s="521"/>
      <c r="J15" s="521"/>
      <c r="K15" s="522"/>
      <c r="L15" s="21"/>
      <c r="M15" s="523"/>
      <c r="N15" s="524"/>
      <c r="O15" s="21"/>
      <c r="P15" s="421"/>
      <c r="Q15" s="422"/>
      <c r="R15" s="422"/>
      <c r="S15" s="422"/>
      <c r="T15" s="422"/>
      <c r="U15" s="422"/>
      <c r="V15" s="422"/>
      <c r="W15" s="423"/>
      <c r="X15" s="53"/>
      <c r="Y15" s="26"/>
    </row>
    <row r="16" spans="1:25" ht="4.5" customHeight="1">
      <c r="A16" s="10"/>
      <c r="B16" s="68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1"/>
      <c r="Y16" s="15"/>
    </row>
    <row r="17" spans="1:25" ht="12.75" customHeight="1">
      <c r="A17" s="10"/>
      <c r="B17" s="71"/>
      <c r="C17" s="483" t="s">
        <v>17</v>
      </c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3"/>
      <c r="V17" s="483"/>
      <c r="W17" s="483"/>
      <c r="X17" s="54"/>
      <c r="Y17" s="28"/>
    </row>
    <row r="18" spans="1:25" ht="4.5" customHeight="1">
      <c r="A18" s="10"/>
      <c r="B18" s="68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1"/>
      <c r="Y18" s="15"/>
    </row>
    <row r="19" spans="1:25" ht="16.5" customHeight="1">
      <c r="A19" s="10"/>
      <c r="B19" s="68"/>
      <c r="C19" s="505" t="s">
        <v>65</v>
      </c>
      <c r="D19" s="505"/>
      <c r="E19" s="505"/>
      <c r="F19" s="505"/>
      <c r="G19" s="505"/>
      <c r="H19" s="505"/>
      <c r="I19" s="505"/>
      <c r="J19" s="505"/>
      <c r="K19" s="505"/>
      <c r="L19" s="506"/>
      <c r="M19" s="78" t="s">
        <v>18</v>
      </c>
      <c r="N19" s="507" t="s">
        <v>36</v>
      </c>
      <c r="O19" s="506"/>
      <c r="P19" s="78"/>
      <c r="Q19" s="505" t="s">
        <v>37</v>
      </c>
      <c r="R19" s="505"/>
      <c r="S19" s="508"/>
      <c r="T19" s="29"/>
      <c r="U19" s="78"/>
      <c r="V19" s="507" t="s">
        <v>38</v>
      </c>
      <c r="W19" s="508"/>
      <c r="X19" s="29"/>
      <c r="Y19" s="31"/>
    </row>
    <row r="20" spans="1:25" ht="4.5" customHeight="1">
      <c r="A20" s="10"/>
      <c r="B20" s="68"/>
      <c r="C20" s="27"/>
      <c r="D20" s="27"/>
      <c r="E20" s="27"/>
      <c r="F20" s="27"/>
      <c r="G20" s="27"/>
      <c r="H20" s="27"/>
      <c r="I20" s="27"/>
      <c r="J20" s="27"/>
      <c r="K20" s="27"/>
      <c r="L20" s="30"/>
      <c r="M20" s="384"/>
      <c r="N20" s="17"/>
      <c r="O20" s="74"/>
      <c r="P20" s="384"/>
      <c r="Q20" s="17"/>
      <c r="R20" s="17"/>
      <c r="S20" s="74"/>
      <c r="T20" s="30"/>
      <c r="U20" s="384"/>
      <c r="V20" s="17"/>
      <c r="W20" s="74"/>
      <c r="X20" s="29"/>
      <c r="Y20" s="31"/>
    </row>
    <row r="21" spans="1:25" ht="9.75" customHeight="1">
      <c r="A21" s="10"/>
      <c r="B21" s="68"/>
      <c r="C21" s="11"/>
      <c r="D21" s="10"/>
      <c r="E21" s="12" t="s">
        <v>19</v>
      </c>
      <c r="F21" s="12"/>
      <c r="G21" s="12"/>
      <c r="H21" s="12" t="s">
        <v>20</v>
      </c>
      <c r="I21" s="12"/>
      <c r="J21" s="15"/>
      <c r="K21" s="15"/>
      <c r="L21" s="15"/>
      <c r="M21" s="15"/>
      <c r="N21" s="15"/>
      <c r="O21" s="15"/>
      <c r="P21" s="12" t="s">
        <v>19</v>
      </c>
      <c r="Q21" s="12"/>
      <c r="R21" s="12"/>
      <c r="S21" s="30"/>
      <c r="T21" s="30"/>
      <c r="U21" s="12" t="s">
        <v>20</v>
      </c>
      <c r="V21" s="485"/>
      <c r="W21" s="435"/>
      <c r="X21" s="29"/>
      <c r="Y21" s="31"/>
    </row>
    <row r="22" spans="1:25" ht="20.25" customHeight="1">
      <c r="A22" s="10"/>
      <c r="B22" s="68"/>
      <c r="C22" s="484" t="s">
        <v>70</v>
      </c>
      <c r="D22" s="435"/>
      <c r="E22" s="78"/>
      <c r="F22" s="7"/>
      <c r="G22" s="24"/>
      <c r="H22" s="78" t="s">
        <v>18</v>
      </c>
      <c r="I22" s="7"/>
      <c r="J22" s="11"/>
      <c r="K22" s="484" t="s">
        <v>34</v>
      </c>
      <c r="L22" s="484"/>
      <c r="M22" s="484"/>
      <c r="N22" s="484"/>
      <c r="O22" s="502"/>
      <c r="P22" s="78"/>
      <c r="Q22" s="30"/>
      <c r="R22" s="30"/>
      <c r="S22" s="30"/>
      <c r="T22" s="30"/>
      <c r="U22" s="78" t="s">
        <v>18</v>
      </c>
      <c r="V22" s="435"/>
      <c r="W22" s="435"/>
      <c r="X22" s="29"/>
      <c r="Y22" s="31"/>
    </row>
    <row r="23" spans="1:25" ht="9.75" customHeight="1">
      <c r="A23" s="10"/>
      <c r="B23" s="68"/>
      <c r="C23" s="11"/>
      <c r="D23" s="10"/>
      <c r="E23" s="12" t="s">
        <v>19</v>
      </c>
      <c r="F23" s="12"/>
      <c r="G23" s="12"/>
      <c r="H23" s="12" t="s">
        <v>20</v>
      </c>
      <c r="I23" s="12"/>
      <c r="J23" s="11"/>
      <c r="K23" s="11"/>
      <c r="L23" s="11"/>
      <c r="M23" s="11"/>
      <c r="N23" s="11"/>
      <c r="O23" s="11"/>
      <c r="P23" s="503" t="s">
        <v>21</v>
      </c>
      <c r="Q23" s="504"/>
      <c r="R23" s="33"/>
      <c r="S23" s="33"/>
      <c r="T23" s="33"/>
      <c r="U23" s="504" t="s">
        <v>22</v>
      </c>
      <c r="V23" s="504"/>
      <c r="W23" s="504"/>
      <c r="X23" s="55"/>
      <c r="Y23" s="33"/>
    </row>
    <row r="24" spans="1:25" ht="20.25" customHeight="1">
      <c r="A24" s="10"/>
      <c r="B24" s="68"/>
      <c r="C24" s="32" t="s">
        <v>66</v>
      </c>
      <c r="D24" s="10"/>
      <c r="E24" s="78" t="s">
        <v>18</v>
      </c>
      <c r="F24" s="384"/>
      <c r="G24" s="24"/>
      <c r="H24" s="78"/>
      <c r="I24" s="384"/>
      <c r="J24" s="11"/>
      <c r="K24" s="484" t="s">
        <v>35</v>
      </c>
      <c r="L24" s="484"/>
      <c r="M24" s="484"/>
      <c r="N24" s="484"/>
      <c r="O24" s="484"/>
      <c r="P24" s="437"/>
      <c r="Q24" s="486"/>
      <c r="R24" s="387"/>
      <c r="S24" s="11"/>
      <c r="T24" s="11"/>
      <c r="U24" s="437"/>
      <c r="V24" s="487"/>
      <c r="W24" s="486"/>
      <c r="X24" s="388"/>
      <c r="Y24" s="387"/>
    </row>
    <row r="25" spans="1:25" ht="9.75" customHeight="1">
      <c r="A25" s="10"/>
      <c r="B25" s="68"/>
      <c r="C25" s="11"/>
      <c r="D25" s="10"/>
      <c r="E25" s="12" t="s">
        <v>19</v>
      </c>
      <c r="F25" s="12"/>
      <c r="G25" s="12"/>
      <c r="H25" s="12" t="s">
        <v>20</v>
      </c>
      <c r="I25" s="12"/>
      <c r="J25" s="11"/>
      <c r="K25" s="468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29"/>
      <c r="Y25" s="31"/>
    </row>
    <row r="26" spans="1:25" ht="20.25" customHeight="1">
      <c r="A26" s="10"/>
      <c r="B26" s="68"/>
      <c r="C26" s="32" t="s">
        <v>67</v>
      </c>
      <c r="D26" s="10"/>
      <c r="E26" s="78"/>
      <c r="F26" s="384"/>
      <c r="G26" s="24"/>
      <c r="H26" s="78" t="s">
        <v>18</v>
      </c>
      <c r="I26" s="384"/>
      <c r="J26" s="11"/>
      <c r="K26" s="484" t="s">
        <v>39</v>
      </c>
      <c r="L26" s="484"/>
      <c r="M26" s="484"/>
      <c r="N26" s="484"/>
      <c r="O26" s="484"/>
      <c r="P26" s="437"/>
      <c r="Q26" s="486"/>
      <c r="R26" s="387"/>
      <c r="S26" s="500"/>
      <c r="T26" s="500"/>
      <c r="U26" s="501"/>
      <c r="V26" s="501"/>
      <c r="W26" s="501"/>
      <c r="X26" s="390"/>
      <c r="Y26" s="389"/>
    </row>
    <row r="27" spans="1:25" ht="4.5" customHeight="1">
      <c r="A27" s="10"/>
      <c r="B27" s="68"/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1"/>
      <c r="Y27" s="15"/>
    </row>
    <row r="28" spans="1:25" ht="12.75" customHeight="1">
      <c r="A28" s="10"/>
      <c r="B28" s="71"/>
      <c r="C28" s="483" t="s">
        <v>40</v>
      </c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54"/>
      <c r="Y28" s="28"/>
    </row>
    <row r="29" spans="1:25" ht="9" customHeight="1">
      <c r="A29" s="10"/>
      <c r="B29" s="68"/>
      <c r="C29" s="61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10"/>
      <c r="P29" s="12" t="s">
        <v>19</v>
      </c>
      <c r="Q29" s="10"/>
      <c r="R29" s="12" t="s">
        <v>20</v>
      </c>
      <c r="S29" s="12"/>
      <c r="T29" s="12"/>
      <c r="U29" s="10"/>
      <c r="V29" s="10"/>
      <c r="W29" s="485"/>
      <c r="X29" s="56"/>
      <c r="Y29" s="12"/>
    </row>
    <row r="30" spans="1:25" ht="18" customHeight="1">
      <c r="A30" s="10"/>
      <c r="B30" s="68"/>
      <c r="C30" s="453" t="s">
        <v>41</v>
      </c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10"/>
      <c r="P30" s="78"/>
      <c r="Q30" s="391"/>
      <c r="R30" s="83"/>
      <c r="S30" s="30"/>
      <c r="T30" s="30"/>
      <c r="U30" s="10"/>
      <c r="V30" s="384"/>
      <c r="W30" s="499"/>
      <c r="X30" s="57"/>
      <c r="Y30" s="34"/>
    </row>
    <row r="31" spans="1:25" ht="9" customHeight="1">
      <c r="A31" s="10"/>
      <c r="B31" s="68"/>
      <c r="C31" s="61"/>
      <c r="D31" s="25"/>
      <c r="E31" s="25"/>
      <c r="F31" s="25"/>
      <c r="G31" s="25"/>
      <c r="H31" s="25"/>
      <c r="I31" s="25"/>
      <c r="J31" s="25"/>
      <c r="K31" s="12" t="s">
        <v>23</v>
      </c>
      <c r="L31" s="11"/>
      <c r="M31" s="485" t="s">
        <v>24</v>
      </c>
      <c r="N31" s="485"/>
      <c r="O31" s="11"/>
      <c r="P31" s="496" t="s">
        <v>23</v>
      </c>
      <c r="Q31" s="496"/>
      <c r="R31" s="497"/>
      <c r="S31" s="11"/>
      <c r="T31" s="11"/>
      <c r="U31" s="485" t="s">
        <v>24</v>
      </c>
      <c r="V31" s="485"/>
      <c r="W31" s="485"/>
      <c r="X31" s="57"/>
      <c r="Y31" s="34"/>
    </row>
    <row r="32" spans="1:25" ht="20.25" customHeight="1">
      <c r="A32" s="10"/>
      <c r="B32" s="68"/>
      <c r="C32" s="453" t="s">
        <v>42</v>
      </c>
      <c r="D32" s="453"/>
      <c r="E32" s="453"/>
      <c r="F32" s="453"/>
      <c r="G32" s="453"/>
      <c r="H32" s="453"/>
      <c r="I32" s="453"/>
      <c r="J32" s="498"/>
      <c r="K32" s="79"/>
      <c r="L32" s="14" t="s">
        <v>25</v>
      </c>
      <c r="M32" s="437"/>
      <c r="N32" s="486"/>
      <c r="O32" s="22"/>
      <c r="P32" s="437"/>
      <c r="Q32" s="438"/>
      <c r="R32" s="439"/>
      <c r="S32" s="490" t="s">
        <v>25</v>
      </c>
      <c r="T32" s="491"/>
      <c r="U32" s="437"/>
      <c r="V32" s="487"/>
      <c r="W32" s="486"/>
      <c r="X32" s="56"/>
      <c r="Y32" s="12"/>
    </row>
    <row r="33" spans="1:25" ht="12" customHeight="1">
      <c r="A33" s="10"/>
      <c r="B33" s="68"/>
      <c r="C33" s="431" t="s">
        <v>43</v>
      </c>
      <c r="D33" s="432"/>
      <c r="E33" s="432"/>
      <c r="F33" s="432"/>
      <c r="G33" s="432"/>
      <c r="H33" s="432"/>
      <c r="I33" s="432"/>
      <c r="J33" s="432"/>
      <c r="K33" s="12" t="s">
        <v>23</v>
      </c>
      <c r="L33" s="11"/>
      <c r="M33" s="485" t="s">
        <v>24</v>
      </c>
      <c r="N33" s="485"/>
      <c r="O33" s="11"/>
      <c r="P33" s="488" t="s">
        <v>23</v>
      </c>
      <c r="Q33" s="488"/>
      <c r="R33" s="489"/>
      <c r="S33" s="11"/>
      <c r="T33" s="11"/>
      <c r="U33" s="485" t="s">
        <v>24</v>
      </c>
      <c r="V33" s="485"/>
      <c r="W33" s="485"/>
      <c r="X33" s="56"/>
      <c r="Y33" s="12"/>
    </row>
    <row r="34" spans="1:25" ht="20.25" customHeight="1">
      <c r="A34" s="10"/>
      <c r="B34" s="68"/>
      <c r="C34" s="432"/>
      <c r="D34" s="432"/>
      <c r="E34" s="432"/>
      <c r="F34" s="432"/>
      <c r="G34" s="432"/>
      <c r="H34" s="432"/>
      <c r="I34" s="432"/>
      <c r="J34" s="432"/>
      <c r="K34" s="79"/>
      <c r="L34" s="14" t="s">
        <v>25</v>
      </c>
      <c r="M34" s="437"/>
      <c r="N34" s="486"/>
      <c r="O34" s="22"/>
      <c r="P34" s="437"/>
      <c r="Q34" s="438"/>
      <c r="R34" s="439"/>
      <c r="S34" s="490" t="s">
        <v>25</v>
      </c>
      <c r="T34" s="491"/>
      <c r="U34" s="437"/>
      <c r="V34" s="487"/>
      <c r="W34" s="486"/>
      <c r="X34" s="388"/>
      <c r="Y34" s="387"/>
    </row>
    <row r="35" spans="1:25" ht="12.75" customHeight="1">
      <c r="A35" s="10"/>
      <c r="B35" s="68"/>
      <c r="C35" s="433"/>
      <c r="D35" s="433"/>
      <c r="E35" s="433"/>
      <c r="F35" s="433"/>
      <c r="G35" s="433"/>
      <c r="H35" s="433"/>
      <c r="I35" s="433"/>
      <c r="J35" s="433"/>
      <c r="K35" s="12" t="s">
        <v>23</v>
      </c>
      <c r="L35" s="11"/>
      <c r="M35" s="485" t="s">
        <v>24</v>
      </c>
      <c r="N35" s="485"/>
      <c r="O35" s="11"/>
      <c r="P35" s="496" t="s">
        <v>23</v>
      </c>
      <c r="Q35" s="496"/>
      <c r="R35" s="497"/>
      <c r="S35" s="11"/>
      <c r="T35" s="11"/>
      <c r="U35" s="485" t="s">
        <v>24</v>
      </c>
      <c r="V35" s="485"/>
      <c r="W35" s="485"/>
      <c r="X35" s="388"/>
      <c r="Y35" s="387"/>
    </row>
    <row r="36" spans="1:25" ht="20.25" customHeight="1">
      <c r="A36" s="10"/>
      <c r="B36" s="68"/>
      <c r="C36" s="494" t="s">
        <v>71</v>
      </c>
      <c r="D36" s="495"/>
      <c r="E36" s="495"/>
      <c r="F36" s="495"/>
      <c r="G36" s="495"/>
      <c r="H36" s="495"/>
      <c r="I36" s="495"/>
      <c r="J36" s="495"/>
      <c r="K36" s="79"/>
      <c r="L36" s="14" t="s">
        <v>25</v>
      </c>
      <c r="M36" s="437"/>
      <c r="N36" s="486"/>
      <c r="O36" s="22"/>
      <c r="P36" s="437"/>
      <c r="Q36" s="438"/>
      <c r="R36" s="439"/>
      <c r="S36" s="490" t="s">
        <v>25</v>
      </c>
      <c r="T36" s="491"/>
      <c r="U36" s="437"/>
      <c r="V36" s="487"/>
      <c r="W36" s="486"/>
      <c r="X36" s="388"/>
      <c r="Y36" s="387"/>
    </row>
    <row r="37" spans="1:25" ht="12.75">
      <c r="A37" s="10"/>
      <c r="B37" s="68"/>
      <c r="C37" s="484" t="s">
        <v>72</v>
      </c>
      <c r="D37" s="492"/>
      <c r="E37" s="492"/>
      <c r="F37" s="492"/>
      <c r="G37" s="492"/>
      <c r="H37" s="492"/>
      <c r="I37" s="492"/>
      <c r="J37" s="15"/>
      <c r="K37" s="12" t="s">
        <v>23</v>
      </c>
      <c r="L37" s="11"/>
      <c r="M37" s="485" t="s">
        <v>24</v>
      </c>
      <c r="N37" s="485"/>
      <c r="O37" s="11"/>
      <c r="P37" s="488" t="s">
        <v>23</v>
      </c>
      <c r="Q37" s="488"/>
      <c r="R37" s="489"/>
      <c r="S37" s="11"/>
      <c r="T37" s="11"/>
      <c r="U37" s="485" t="s">
        <v>24</v>
      </c>
      <c r="V37" s="485"/>
      <c r="W37" s="485"/>
      <c r="X37" s="392"/>
      <c r="Y37" s="393"/>
    </row>
    <row r="38" spans="1:25" ht="20.25" customHeight="1">
      <c r="A38" s="10"/>
      <c r="B38" s="68"/>
      <c r="C38" s="493"/>
      <c r="D38" s="492"/>
      <c r="E38" s="492"/>
      <c r="F38" s="492"/>
      <c r="G38" s="492"/>
      <c r="H38" s="492"/>
      <c r="I38" s="492"/>
      <c r="J38" s="15"/>
      <c r="K38" s="79"/>
      <c r="L38" s="14" t="s">
        <v>25</v>
      </c>
      <c r="M38" s="437"/>
      <c r="N38" s="486"/>
      <c r="O38" s="22"/>
      <c r="P38" s="437"/>
      <c r="Q38" s="438"/>
      <c r="R38" s="439"/>
      <c r="S38" s="490" t="s">
        <v>25</v>
      </c>
      <c r="T38" s="491"/>
      <c r="U38" s="437"/>
      <c r="V38" s="487"/>
      <c r="W38" s="486"/>
      <c r="X38" s="388"/>
      <c r="Y38" s="387"/>
    </row>
    <row r="39" spans="1:25" ht="12.75">
      <c r="A39" s="10"/>
      <c r="B39" s="68"/>
      <c r="C39" s="484" t="s">
        <v>44</v>
      </c>
      <c r="D39" s="468"/>
      <c r="E39" s="468"/>
      <c r="F39" s="468"/>
      <c r="G39" s="468"/>
      <c r="H39" s="468"/>
      <c r="I39" s="468"/>
      <c r="J39" s="468"/>
      <c r="K39" s="12" t="s">
        <v>23</v>
      </c>
      <c r="L39" s="11"/>
      <c r="M39" s="485" t="s">
        <v>24</v>
      </c>
      <c r="N39" s="485"/>
      <c r="O39" s="11"/>
      <c r="P39" s="488" t="s">
        <v>23</v>
      </c>
      <c r="Q39" s="488"/>
      <c r="R39" s="489"/>
      <c r="S39" s="11"/>
      <c r="T39" s="11"/>
      <c r="U39" s="485" t="s">
        <v>24</v>
      </c>
      <c r="V39" s="485"/>
      <c r="W39" s="485"/>
      <c r="X39" s="392"/>
      <c r="Y39" s="393"/>
    </row>
    <row r="40" spans="1:25" ht="20.25" customHeight="1">
      <c r="A40" s="10"/>
      <c r="B40" s="68"/>
      <c r="C40" s="468"/>
      <c r="D40" s="468"/>
      <c r="E40" s="468"/>
      <c r="F40" s="468"/>
      <c r="G40" s="468"/>
      <c r="H40" s="468"/>
      <c r="I40" s="468"/>
      <c r="J40" s="468"/>
      <c r="K40" s="79"/>
      <c r="L40" s="14" t="s">
        <v>25</v>
      </c>
      <c r="M40" s="437"/>
      <c r="N40" s="486"/>
      <c r="O40" s="22"/>
      <c r="P40" s="437"/>
      <c r="Q40" s="438"/>
      <c r="R40" s="439"/>
      <c r="S40" s="490" t="s">
        <v>25</v>
      </c>
      <c r="T40" s="491"/>
      <c r="U40" s="437"/>
      <c r="V40" s="487"/>
      <c r="W40" s="486"/>
      <c r="X40" s="388"/>
      <c r="Y40" s="387"/>
    </row>
    <row r="41" spans="1:25" ht="4.5" customHeight="1">
      <c r="A41" s="10"/>
      <c r="B41" s="68"/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468"/>
      <c r="R41" s="468"/>
      <c r="S41" s="468"/>
      <c r="T41" s="468"/>
      <c r="U41" s="468"/>
      <c r="V41" s="468"/>
      <c r="W41" s="468"/>
      <c r="X41" s="41"/>
      <c r="Y41" s="15"/>
    </row>
    <row r="42" spans="1:25" ht="12.75" customHeight="1">
      <c r="A42" s="10"/>
      <c r="B42" s="71"/>
      <c r="C42" s="483" t="s">
        <v>26</v>
      </c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3"/>
      <c r="W42" s="483"/>
      <c r="X42" s="54"/>
      <c r="Y42" s="28"/>
    </row>
    <row r="43" spans="1:25" ht="4.5" customHeight="1">
      <c r="A43" s="10"/>
      <c r="B43" s="68"/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1"/>
      <c r="Y43" s="15"/>
    </row>
    <row r="44" spans="1:25" ht="15" customHeight="1">
      <c r="A44" s="10"/>
      <c r="B44" s="68"/>
      <c r="C44" s="443" t="s">
        <v>45</v>
      </c>
      <c r="D44" s="470"/>
      <c r="E44" s="470"/>
      <c r="F44" s="470"/>
      <c r="G44" s="480"/>
      <c r="H44" s="481"/>
      <c r="I44" s="481"/>
      <c r="J44" s="481"/>
      <c r="K44" s="482"/>
      <c r="L44" s="479" t="s">
        <v>27</v>
      </c>
      <c r="M44" s="479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41"/>
      <c r="Y44" s="15"/>
    </row>
    <row r="45" spans="1:25" ht="9.75" customHeight="1">
      <c r="A45" s="10"/>
      <c r="B45" s="68"/>
      <c r="C45" s="443"/>
      <c r="D45" s="470"/>
      <c r="E45" s="470"/>
      <c r="F45" s="470"/>
      <c r="G45" s="478" t="s">
        <v>25</v>
      </c>
      <c r="H45" s="478"/>
      <c r="I45" s="478"/>
      <c r="J45" s="478"/>
      <c r="K45" s="478"/>
      <c r="L45" s="11"/>
      <c r="M45" s="11"/>
      <c r="N45" s="468"/>
      <c r="O45" s="468"/>
      <c r="P45" s="468"/>
      <c r="Q45" s="468"/>
      <c r="R45" s="468"/>
      <c r="S45" s="468"/>
      <c r="T45" s="468"/>
      <c r="U45" s="468"/>
      <c r="V45" s="468"/>
      <c r="W45" s="468"/>
      <c r="X45" s="41"/>
      <c r="Y45" s="15"/>
    </row>
    <row r="46" spans="1:25" ht="15" customHeight="1">
      <c r="A46" s="10"/>
      <c r="B46" s="68"/>
      <c r="C46" s="443" t="s">
        <v>46</v>
      </c>
      <c r="D46" s="470"/>
      <c r="E46" s="470"/>
      <c r="F46" s="470"/>
      <c r="G46" s="480"/>
      <c r="H46" s="481"/>
      <c r="I46" s="481"/>
      <c r="J46" s="481"/>
      <c r="K46" s="482"/>
      <c r="L46" s="479" t="s">
        <v>27</v>
      </c>
      <c r="M46" s="479"/>
      <c r="N46" s="468"/>
      <c r="O46" s="468"/>
      <c r="P46" s="468"/>
      <c r="Q46" s="468"/>
      <c r="R46" s="468"/>
      <c r="S46" s="468"/>
      <c r="T46" s="468"/>
      <c r="U46" s="468"/>
      <c r="V46" s="468"/>
      <c r="W46" s="468"/>
      <c r="X46" s="41"/>
      <c r="Y46" s="15"/>
    </row>
    <row r="47" spans="1:25" ht="9.75" customHeight="1">
      <c r="A47" s="10"/>
      <c r="B47" s="68"/>
      <c r="C47" s="443"/>
      <c r="D47" s="470"/>
      <c r="E47" s="470"/>
      <c r="F47" s="470"/>
      <c r="G47" s="478" t="s">
        <v>28</v>
      </c>
      <c r="H47" s="478"/>
      <c r="I47" s="478"/>
      <c r="J47" s="478"/>
      <c r="K47" s="478"/>
      <c r="L47" s="11"/>
      <c r="M47" s="11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1"/>
      <c r="Y47" s="15"/>
    </row>
    <row r="48" spans="1:25" ht="15" customHeight="1">
      <c r="A48" s="10"/>
      <c r="B48" s="68"/>
      <c r="C48" s="443" t="s">
        <v>47</v>
      </c>
      <c r="D48" s="470"/>
      <c r="E48" s="470"/>
      <c r="F48" s="470"/>
      <c r="G48" s="475">
        <f>G44-G46</f>
        <v>0</v>
      </c>
      <c r="H48" s="476"/>
      <c r="I48" s="476"/>
      <c r="J48" s="476"/>
      <c r="K48" s="477"/>
      <c r="L48" s="479" t="s">
        <v>27</v>
      </c>
      <c r="M48" s="479"/>
      <c r="N48" s="468"/>
      <c r="O48" s="468"/>
      <c r="P48" s="468"/>
      <c r="Q48" s="468"/>
      <c r="R48" s="468"/>
      <c r="S48" s="468"/>
      <c r="T48" s="468"/>
      <c r="U48" s="468"/>
      <c r="V48" s="468"/>
      <c r="W48" s="468"/>
      <c r="X48" s="41"/>
      <c r="Y48" s="15"/>
    </row>
    <row r="49" spans="1:25" ht="9.75" customHeight="1">
      <c r="A49" s="10"/>
      <c r="B49" s="68"/>
      <c r="C49" s="77"/>
      <c r="D49" s="77"/>
      <c r="E49" s="77"/>
      <c r="F49" s="77"/>
      <c r="G49" s="11"/>
      <c r="H49" s="11"/>
      <c r="I49" s="11"/>
      <c r="J49" s="11"/>
      <c r="K49" s="11"/>
      <c r="L49" s="11"/>
      <c r="M49" s="11"/>
      <c r="N49" s="80" t="s">
        <v>29</v>
      </c>
      <c r="O49" s="468"/>
      <c r="P49" s="435"/>
      <c r="Q49" s="80" t="s">
        <v>30</v>
      </c>
      <c r="R49" s="33"/>
      <c r="S49" s="468"/>
      <c r="T49" s="468"/>
      <c r="U49" s="435"/>
      <c r="V49" s="435"/>
      <c r="W49" s="435"/>
      <c r="X49" s="29"/>
      <c r="Y49" s="31"/>
    </row>
    <row r="50" spans="1:25" ht="22.5" customHeight="1">
      <c r="A50" s="10"/>
      <c r="B50" s="68"/>
      <c r="C50" s="443" t="s">
        <v>48</v>
      </c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78">
        <v>12</v>
      </c>
      <c r="O50" s="435"/>
      <c r="P50" s="435"/>
      <c r="Q50" s="78">
        <v>0</v>
      </c>
      <c r="R50" s="384"/>
      <c r="S50" s="435"/>
      <c r="T50" s="435"/>
      <c r="U50" s="435"/>
      <c r="V50" s="435"/>
      <c r="W50" s="435"/>
      <c r="X50" s="29"/>
      <c r="Y50" s="31"/>
    </row>
    <row r="51" spans="1:25" ht="9.75" customHeight="1">
      <c r="A51" s="10"/>
      <c r="B51" s="6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80" t="s">
        <v>29</v>
      </c>
      <c r="O51" s="435"/>
      <c r="P51" s="435"/>
      <c r="Q51" s="80" t="s">
        <v>30</v>
      </c>
      <c r="R51" s="33"/>
      <c r="S51" s="435"/>
      <c r="T51" s="435"/>
      <c r="U51" s="435"/>
      <c r="V51" s="435"/>
      <c r="W51" s="435"/>
      <c r="X51" s="29"/>
      <c r="Y51" s="31"/>
    </row>
    <row r="52" spans="1:25" s="9" customFormat="1" ht="22.5" customHeight="1">
      <c r="A52" s="37"/>
      <c r="B52" s="69"/>
      <c r="C52" s="453" t="s">
        <v>49</v>
      </c>
      <c r="D52" s="453"/>
      <c r="E52" s="453"/>
      <c r="F52" s="453"/>
      <c r="G52" s="453"/>
      <c r="H52" s="453"/>
      <c r="I52" s="453"/>
      <c r="J52" s="453"/>
      <c r="K52" s="453"/>
      <c r="L52" s="453"/>
      <c r="M52" s="453"/>
      <c r="N52" s="78">
        <f>+N50</f>
        <v>12</v>
      </c>
      <c r="O52" s="435"/>
      <c r="P52" s="435"/>
      <c r="Q52" s="78">
        <f>+Q50</f>
        <v>0</v>
      </c>
      <c r="R52" s="384"/>
      <c r="S52" s="435"/>
      <c r="T52" s="435"/>
      <c r="U52" s="435"/>
      <c r="V52" s="435"/>
      <c r="W52" s="435"/>
      <c r="X52" s="29"/>
      <c r="Y52" s="31"/>
    </row>
    <row r="53" spans="1:25" ht="4.5" customHeight="1">
      <c r="A53" s="10"/>
      <c r="B53" s="68"/>
      <c r="C53" s="468"/>
      <c r="D53" s="468"/>
      <c r="E53" s="468"/>
      <c r="F53" s="468"/>
      <c r="G53" s="468"/>
      <c r="H53" s="468"/>
      <c r="I53" s="468"/>
      <c r="J53" s="468"/>
      <c r="K53" s="468"/>
      <c r="L53" s="468"/>
      <c r="M53" s="468"/>
      <c r="N53" s="468"/>
      <c r="O53" s="468"/>
      <c r="P53" s="468"/>
      <c r="Q53" s="468"/>
      <c r="R53" s="468"/>
      <c r="S53" s="468"/>
      <c r="T53" s="468"/>
      <c r="U53" s="468"/>
      <c r="V53" s="468"/>
      <c r="W53" s="468"/>
      <c r="X53" s="41"/>
      <c r="Y53" s="15"/>
    </row>
    <row r="54" spans="1:25" ht="15" customHeight="1">
      <c r="A54" s="10"/>
      <c r="B54" s="68"/>
      <c r="C54" s="443" t="s">
        <v>50</v>
      </c>
      <c r="D54" s="470"/>
      <c r="E54" s="470"/>
      <c r="F54" s="470"/>
      <c r="G54" s="475">
        <f>G48/(N52+Q52)</f>
        <v>0</v>
      </c>
      <c r="H54" s="476"/>
      <c r="I54" s="476"/>
      <c r="J54" s="476"/>
      <c r="K54" s="477"/>
      <c r="L54" s="451" t="s">
        <v>27</v>
      </c>
      <c r="M54" s="451"/>
      <c r="N54" s="473"/>
      <c r="O54" s="468"/>
      <c r="P54" s="468"/>
      <c r="Q54" s="468"/>
      <c r="R54" s="468"/>
      <c r="S54" s="468"/>
      <c r="T54" s="468"/>
      <c r="U54" s="468"/>
      <c r="V54" s="468"/>
      <c r="W54" s="468"/>
      <c r="X54" s="41"/>
      <c r="Y54" s="15"/>
    </row>
    <row r="55" spans="1:25" ht="9.75" customHeight="1">
      <c r="A55" s="10"/>
      <c r="B55" s="68"/>
      <c r="C55" s="468"/>
      <c r="D55" s="468"/>
      <c r="E55" s="468"/>
      <c r="F55" s="468"/>
      <c r="G55" s="472" t="s">
        <v>31</v>
      </c>
      <c r="H55" s="472"/>
      <c r="I55" s="472"/>
      <c r="J55" s="472"/>
      <c r="K55" s="472"/>
      <c r="L55" s="473"/>
      <c r="M55" s="473"/>
      <c r="N55" s="472" t="s">
        <v>32</v>
      </c>
      <c r="O55" s="472"/>
      <c r="P55" s="472"/>
      <c r="Q55" s="15"/>
      <c r="R55" s="15"/>
      <c r="S55" s="474" t="s">
        <v>68</v>
      </c>
      <c r="T55" s="474"/>
      <c r="U55" s="435"/>
      <c r="V55" s="435"/>
      <c r="W55" s="435"/>
      <c r="X55" s="29"/>
      <c r="Y55" s="31"/>
    </row>
    <row r="56" spans="1:25" ht="15" customHeight="1">
      <c r="A56" s="10"/>
      <c r="B56" s="68"/>
      <c r="C56" s="443" t="s">
        <v>51</v>
      </c>
      <c r="D56" s="470"/>
      <c r="E56" s="470"/>
      <c r="F56" s="470"/>
      <c r="G56" s="475">
        <f>IF(EXACT("X",U19),+G54*N52,0)</f>
        <v>0</v>
      </c>
      <c r="H56" s="476"/>
      <c r="I56" s="476"/>
      <c r="J56" s="476"/>
      <c r="K56" s="477"/>
      <c r="L56" s="451" t="s">
        <v>27</v>
      </c>
      <c r="M56" s="451"/>
      <c r="N56" s="475">
        <f>IF(EXACT("X",U19),+G54*Q52,0)</f>
        <v>0</v>
      </c>
      <c r="O56" s="476"/>
      <c r="P56" s="477"/>
      <c r="Q56" s="35" t="s">
        <v>27</v>
      </c>
      <c r="R56" s="35"/>
      <c r="S56" s="434" t="s">
        <v>69</v>
      </c>
      <c r="T56" s="434"/>
      <c r="U56" s="435"/>
      <c r="V56" s="435"/>
      <c r="W56" s="435"/>
      <c r="X56" s="436"/>
      <c r="Y56" s="31"/>
    </row>
    <row r="57" spans="1:25" ht="9.75" customHeight="1">
      <c r="A57" s="10"/>
      <c r="B57" s="68"/>
      <c r="C57" s="468"/>
      <c r="D57" s="468"/>
      <c r="E57" s="468"/>
      <c r="F57" s="468"/>
      <c r="G57" s="472" t="s">
        <v>31</v>
      </c>
      <c r="H57" s="472"/>
      <c r="I57" s="472"/>
      <c r="J57" s="472"/>
      <c r="K57" s="472"/>
      <c r="L57" s="473"/>
      <c r="M57" s="473"/>
      <c r="N57" s="472" t="s">
        <v>32</v>
      </c>
      <c r="O57" s="472"/>
      <c r="P57" s="472"/>
      <c r="Q57" s="15"/>
      <c r="R57" s="15"/>
      <c r="S57" s="435"/>
      <c r="T57" s="435"/>
      <c r="U57" s="435"/>
      <c r="V57" s="435"/>
      <c r="W57" s="435"/>
      <c r="X57" s="436"/>
      <c r="Y57" s="31"/>
    </row>
    <row r="58" spans="1:25" ht="15" customHeight="1">
      <c r="A58" s="10"/>
      <c r="B58" s="68"/>
      <c r="C58" s="443" t="s">
        <v>52</v>
      </c>
      <c r="D58" s="470"/>
      <c r="E58" s="470"/>
      <c r="F58" s="470"/>
      <c r="G58" s="446">
        <f>+IF(EXACT(M19,"X"),ROUND(G48*0.5,1),ROUND(+G56*0.5,1))</f>
        <v>0</v>
      </c>
      <c r="H58" s="447"/>
      <c r="I58" s="447"/>
      <c r="J58" s="447"/>
      <c r="K58" s="471"/>
      <c r="L58" s="451" t="s">
        <v>27</v>
      </c>
      <c r="M58" s="451"/>
      <c r="N58" s="446">
        <f>+IF(EXACT(P19,"X"),ROUND(G48*0.5,1),ROUND(+N56*0.5,1))</f>
        <v>0</v>
      </c>
      <c r="O58" s="447"/>
      <c r="P58" s="471"/>
      <c r="Q58" s="35" t="s">
        <v>27</v>
      </c>
      <c r="R58" s="35"/>
      <c r="S58" s="435"/>
      <c r="T58" s="435"/>
      <c r="U58" s="435"/>
      <c r="V58" s="435"/>
      <c r="W58" s="435"/>
      <c r="X58" s="436"/>
      <c r="Y58" s="31"/>
    </row>
    <row r="59" spans="1:25" ht="9.75" customHeight="1">
      <c r="A59" s="10"/>
      <c r="B59" s="68"/>
      <c r="C59" s="468"/>
      <c r="D59" s="468"/>
      <c r="E59" s="468"/>
      <c r="F59" s="468"/>
      <c r="G59" s="472" t="s">
        <v>31</v>
      </c>
      <c r="H59" s="472"/>
      <c r="I59" s="472"/>
      <c r="J59" s="472"/>
      <c r="K59" s="472"/>
      <c r="L59" s="473"/>
      <c r="M59" s="473"/>
      <c r="N59" s="472" t="s">
        <v>32</v>
      </c>
      <c r="O59" s="472"/>
      <c r="P59" s="472"/>
      <c r="Q59" s="15"/>
      <c r="R59" s="15"/>
      <c r="S59" s="435"/>
      <c r="T59" s="435"/>
      <c r="U59" s="435"/>
      <c r="V59" s="435"/>
      <c r="W59" s="435"/>
      <c r="X59" s="436"/>
      <c r="Y59" s="31"/>
    </row>
    <row r="60" spans="1:25" ht="15" customHeight="1">
      <c r="A60" s="10"/>
      <c r="B60" s="68"/>
      <c r="C60" s="443" t="s">
        <v>53</v>
      </c>
      <c r="D60" s="470"/>
      <c r="E60" s="470"/>
      <c r="F60" s="470"/>
      <c r="G60" s="446">
        <f>+IF(G56&gt;0,5390*N52,0)</f>
        <v>0</v>
      </c>
      <c r="H60" s="447"/>
      <c r="I60" s="447"/>
      <c r="J60" s="447"/>
      <c r="K60" s="471"/>
      <c r="L60" s="451" t="s">
        <v>27</v>
      </c>
      <c r="M60" s="451"/>
      <c r="N60" s="446">
        <f>+IF(N56&gt;0,2156*Q52,0)</f>
        <v>0</v>
      </c>
      <c r="O60" s="447"/>
      <c r="P60" s="471"/>
      <c r="Q60" s="38" t="s">
        <v>27</v>
      </c>
      <c r="R60" s="35"/>
      <c r="S60" s="435"/>
      <c r="T60" s="435"/>
      <c r="U60" s="435"/>
      <c r="V60" s="435"/>
      <c r="W60" s="435"/>
      <c r="X60" s="436"/>
      <c r="Y60" s="31"/>
    </row>
    <row r="61" spans="1:25" ht="6.75" customHeight="1">
      <c r="A61" s="10"/>
      <c r="B61" s="68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30"/>
      <c r="T61" s="30"/>
      <c r="U61" s="30"/>
      <c r="V61" s="30"/>
      <c r="W61" s="30"/>
      <c r="X61" s="29"/>
      <c r="Y61" s="31"/>
    </row>
    <row r="62" spans="1:25" ht="15" customHeight="1">
      <c r="A62" s="10"/>
      <c r="B62" s="68"/>
      <c r="C62" s="443" t="s">
        <v>54</v>
      </c>
      <c r="D62" s="470"/>
      <c r="E62" s="470"/>
      <c r="F62" s="470"/>
      <c r="G62" s="446">
        <f>MIN(IF(EXACT(M19,"X"),MAX(+N50*5390,G58),IF(EXACT(P19,"X"),MAX(+Q50*2156,N58),+MAX(G58,G60)+MAX(+N58,N60))),1034880)</f>
        <v>64680</v>
      </c>
      <c r="H62" s="447"/>
      <c r="I62" s="447"/>
      <c r="J62" s="447"/>
      <c r="K62" s="471"/>
      <c r="L62" s="451" t="s">
        <v>27</v>
      </c>
      <c r="M62" s="451"/>
      <c r="N62" s="464" t="s">
        <v>58</v>
      </c>
      <c r="O62" s="443"/>
      <c r="P62" s="443"/>
      <c r="Q62" s="443"/>
      <c r="R62" s="75"/>
      <c r="S62" s="469">
        <f>IF(G68&lt;1034881,G64,MAX(0,1034880-G66))</f>
        <v>64680</v>
      </c>
      <c r="T62" s="448"/>
      <c r="U62" s="448"/>
      <c r="V62" s="449"/>
      <c r="W62" s="50" t="s">
        <v>27</v>
      </c>
      <c r="X62" s="39"/>
      <c r="Y62" s="40"/>
    </row>
    <row r="63" spans="1:25" ht="7.5" customHeight="1">
      <c r="A63" s="10"/>
      <c r="B63" s="68"/>
      <c r="C63" s="468"/>
      <c r="D63" s="468"/>
      <c r="E63" s="468"/>
      <c r="F63" s="468"/>
      <c r="G63" s="468"/>
      <c r="H63" s="468"/>
      <c r="I63" s="468"/>
      <c r="J63" s="468"/>
      <c r="K63" s="468"/>
      <c r="L63" s="468"/>
      <c r="M63" s="468"/>
      <c r="N63" s="468"/>
      <c r="O63" s="468"/>
      <c r="P63" s="468"/>
      <c r="Q63" s="468"/>
      <c r="R63" s="468"/>
      <c r="S63" s="468"/>
      <c r="T63" s="468"/>
      <c r="U63" s="468"/>
      <c r="V63" s="468"/>
      <c r="W63" s="468"/>
      <c r="X63" s="41"/>
      <c r="Y63" s="15"/>
    </row>
    <row r="64" spans="1:25" ht="15" customHeight="1">
      <c r="A64" s="10"/>
      <c r="B64" s="68"/>
      <c r="C64" s="443" t="s">
        <v>55</v>
      </c>
      <c r="D64" s="444"/>
      <c r="E64" s="444"/>
      <c r="F64" s="445"/>
      <c r="G64" s="446">
        <f>G62</f>
        <v>64680</v>
      </c>
      <c r="H64" s="447"/>
      <c r="I64" s="447"/>
      <c r="J64" s="448"/>
      <c r="K64" s="449"/>
      <c r="L64" s="450" t="s">
        <v>27</v>
      </c>
      <c r="M64" s="451"/>
      <c r="N64" s="464" t="s">
        <v>59</v>
      </c>
      <c r="O64" s="443"/>
      <c r="P64" s="443"/>
      <c r="Q64" s="443"/>
      <c r="R64" s="75"/>
      <c r="S64" s="469">
        <f>+CEILING(S62*0.296,1)</f>
        <v>19146</v>
      </c>
      <c r="T64" s="448"/>
      <c r="U64" s="448"/>
      <c r="V64" s="449"/>
      <c r="W64" s="50" t="s">
        <v>27</v>
      </c>
      <c r="X64" s="39"/>
      <c r="Y64" s="40"/>
    </row>
    <row r="65" spans="1:25" ht="12.75" customHeight="1">
      <c r="A65" s="10"/>
      <c r="B65" s="68"/>
      <c r="C65" s="15"/>
      <c r="D65" s="15"/>
      <c r="E65" s="15"/>
      <c r="F65" s="15"/>
      <c r="G65" s="441" t="s">
        <v>62</v>
      </c>
      <c r="H65" s="441"/>
      <c r="I65" s="441"/>
      <c r="J65" s="441"/>
      <c r="K65" s="441"/>
      <c r="L65" s="15"/>
      <c r="M65" s="15"/>
      <c r="N65" s="15"/>
      <c r="O65" s="15"/>
      <c r="P65" s="15"/>
      <c r="Q65" s="15"/>
      <c r="R65" s="15"/>
      <c r="S65" s="441" t="s">
        <v>25</v>
      </c>
      <c r="T65" s="441"/>
      <c r="U65" s="441"/>
      <c r="V65" s="441"/>
      <c r="W65" s="15"/>
      <c r="X65" s="41"/>
      <c r="Y65" s="15"/>
    </row>
    <row r="66" spans="1:25" ht="15" customHeight="1">
      <c r="A66" s="10"/>
      <c r="B66" s="68"/>
      <c r="C66" s="443" t="s">
        <v>56</v>
      </c>
      <c r="D66" s="444"/>
      <c r="E66" s="444"/>
      <c r="F66" s="445"/>
      <c r="G66" s="460"/>
      <c r="H66" s="461"/>
      <c r="I66" s="461"/>
      <c r="J66" s="462"/>
      <c r="K66" s="463"/>
      <c r="L66" s="450" t="s">
        <v>27</v>
      </c>
      <c r="M66" s="451"/>
      <c r="N66" s="464" t="s">
        <v>60</v>
      </c>
      <c r="O66" s="443"/>
      <c r="P66" s="443"/>
      <c r="Q66" s="443"/>
      <c r="R66" s="75"/>
      <c r="S66" s="465"/>
      <c r="T66" s="466"/>
      <c r="U66" s="466"/>
      <c r="V66" s="467"/>
      <c r="W66" s="50" t="s">
        <v>27</v>
      </c>
      <c r="X66" s="39"/>
      <c r="Y66" s="40"/>
    </row>
    <row r="67" spans="1:25" ht="12.75" customHeight="1">
      <c r="A67" s="10"/>
      <c r="B67" s="68"/>
      <c r="C67" s="15"/>
      <c r="D67" s="15"/>
      <c r="E67" s="15"/>
      <c r="F67" s="15"/>
      <c r="G67" s="442" t="s">
        <v>28</v>
      </c>
      <c r="H67" s="442"/>
      <c r="I67" s="442"/>
      <c r="J67" s="442"/>
      <c r="K67" s="442"/>
      <c r="L67" s="15"/>
      <c r="M67" s="15"/>
      <c r="N67" s="15"/>
      <c r="O67" s="15"/>
      <c r="P67" s="15"/>
      <c r="Q67" s="15"/>
      <c r="R67" s="15"/>
      <c r="S67" s="441" t="s">
        <v>28</v>
      </c>
      <c r="T67" s="441"/>
      <c r="U67" s="441"/>
      <c r="V67" s="441"/>
      <c r="W67" s="15"/>
      <c r="X67" s="41"/>
      <c r="Y67" s="15"/>
    </row>
    <row r="68" spans="1:25" ht="15" customHeight="1">
      <c r="A68" s="10"/>
      <c r="B68" s="68"/>
      <c r="C68" s="443" t="s">
        <v>57</v>
      </c>
      <c r="D68" s="444"/>
      <c r="E68" s="444"/>
      <c r="F68" s="445"/>
      <c r="G68" s="446">
        <f>G64+G66</f>
        <v>64680</v>
      </c>
      <c r="H68" s="447"/>
      <c r="I68" s="447"/>
      <c r="J68" s="448"/>
      <c r="K68" s="449"/>
      <c r="L68" s="450" t="s">
        <v>27</v>
      </c>
      <c r="M68" s="451"/>
      <c r="N68" s="452" t="s">
        <v>61</v>
      </c>
      <c r="O68" s="453"/>
      <c r="P68" s="453"/>
      <c r="Q68" s="453"/>
      <c r="R68" s="76"/>
      <c r="S68" s="455">
        <f>S64-S66</f>
        <v>19146</v>
      </c>
      <c r="T68" s="456"/>
      <c r="U68" s="456"/>
      <c r="V68" s="457"/>
      <c r="W68" s="50" t="s">
        <v>27</v>
      </c>
      <c r="X68" s="39"/>
      <c r="Y68" s="40"/>
    </row>
    <row r="69" spans="1:25" ht="7.5" customHeight="1">
      <c r="A69" s="10"/>
      <c r="B69" s="68"/>
      <c r="C69" s="458"/>
      <c r="D69" s="459"/>
      <c r="E69" s="459"/>
      <c r="F69" s="459"/>
      <c r="G69" s="459"/>
      <c r="H69" s="459"/>
      <c r="I69" s="459"/>
      <c r="J69" s="459"/>
      <c r="K69" s="459"/>
      <c r="L69" s="459"/>
      <c r="M69" s="459"/>
      <c r="N69" s="454"/>
      <c r="O69" s="454"/>
      <c r="P69" s="454"/>
      <c r="Q69" s="454"/>
      <c r="R69" s="30"/>
      <c r="S69" s="435"/>
      <c r="T69" s="435"/>
      <c r="U69" s="435"/>
      <c r="V69" s="435"/>
      <c r="W69" s="435"/>
      <c r="X69" s="29"/>
      <c r="Y69" s="31"/>
    </row>
    <row r="70" spans="1:25" ht="7.5" customHeight="1">
      <c r="A70" s="10"/>
      <c r="B70" s="68"/>
      <c r="C70" s="3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29"/>
      <c r="Y70" s="31"/>
    </row>
    <row r="71" spans="1:25" ht="15" customHeight="1">
      <c r="A71" s="10"/>
      <c r="B71" s="68"/>
      <c r="C71" s="440"/>
      <c r="D71" s="440"/>
      <c r="E71" s="440"/>
      <c r="F71" s="440"/>
      <c r="G71" s="440"/>
      <c r="H71" s="440"/>
      <c r="I71" s="440"/>
      <c r="J71" s="440"/>
      <c r="K71" s="440"/>
      <c r="L71" s="440"/>
      <c r="M71" s="440"/>
      <c r="N71" s="440"/>
      <c r="O71" s="440"/>
      <c r="P71" s="440"/>
      <c r="Q71" s="440"/>
      <c r="R71" s="440"/>
      <c r="S71" s="440"/>
      <c r="T71" s="440"/>
      <c r="U71" s="440"/>
      <c r="V71" s="440"/>
      <c r="W71" s="440"/>
      <c r="X71" s="58"/>
      <c r="Y71" s="42"/>
    </row>
    <row r="72" spans="1:25" ht="12.75">
      <c r="A72" s="10"/>
      <c r="B72" s="66"/>
      <c r="C72" s="419" t="s">
        <v>63</v>
      </c>
      <c r="D72" s="420"/>
      <c r="E72" s="420"/>
      <c r="F72" s="420"/>
      <c r="G72" s="420"/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3"/>
      <c r="W72" s="51" t="s">
        <v>33</v>
      </c>
      <c r="X72" s="44"/>
      <c r="Y72" s="45"/>
    </row>
    <row r="73" spans="1:25" ht="7.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</sheetData>
  <sheetProtection sheet="1" selectLockedCells="1"/>
  <mergeCells count="178">
    <mergeCell ref="C22:D22"/>
    <mergeCell ref="C11:K11"/>
    <mergeCell ref="M11:O11"/>
    <mergeCell ref="P11:Q11"/>
    <mergeCell ref="C16:W16"/>
    <mergeCell ref="C17:W17"/>
    <mergeCell ref="C18:W18"/>
    <mergeCell ref="C12:K12"/>
    <mergeCell ref="M12:N12"/>
    <mergeCell ref="P12:Q12"/>
    <mergeCell ref="M9:N9"/>
    <mergeCell ref="P9:Q9"/>
    <mergeCell ref="U12:W12"/>
    <mergeCell ref="G9:K9"/>
    <mergeCell ref="U9:W9"/>
    <mergeCell ref="M6:N6"/>
    <mergeCell ref="G10:K10"/>
    <mergeCell ref="C15:K15"/>
    <mergeCell ref="M15:N15"/>
    <mergeCell ref="P15:W15"/>
    <mergeCell ref="M10:N10"/>
    <mergeCell ref="P10:Q10"/>
    <mergeCell ref="U11:W11"/>
    <mergeCell ref="C19:L19"/>
    <mergeCell ref="N19:O19"/>
    <mergeCell ref="Q19:S19"/>
    <mergeCell ref="V19:W19"/>
    <mergeCell ref="B2:X2"/>
    <mergeCell ref="B3:X3"/>
    <mergeCell ref="U10:W10"/>
    <mergeCell ref="P6:W6"/>
    <mergeCell ref="C8:S8"/>
    <mergeCell ref="C9:D9"/>
    <mergeCell ref="K24:O24"/>
    <mergeCell ref="P24:Q24"/>
    <mergeCell ref="U24:W24"/>
    <mergeCell ref="K25:W25"/>
    <mergeCell ref="V21:W22"/>
    <mergeCell ref="K22:O22"/>
    <mergeCell ref="P23:Q23"/>
    <mergeCell ref="U23:W23"/>
    <mergeCell ref="C28:W28"/>
    <mergeCell ref="W29:W30"/>
    <mergeCell ref="C30:N30"/>
    <mergeCell ref="K26:O26"/>
    <mergeCell ref="P26:Q26"/>
    <mergeCell ref="S26:W26"/>
    <mergeCell ref="C27:W27"/>
    <mergeCell ref="C32:J32"/>
    <mergeCell ref="M31:N31"/>
    <mergeCell ref="U31:W31"/>
    <mergeCell ref="M32:N32"/>
    <mergeCell ref="U32:W32"/>
    <mergeCell ref="P31:R31"/>
    <mergeCell ref="S32:T32"/>
    <mergeCell ref="M33:N33"/>
    <mergeCell ref="U33:W33"/>
    <mergeCell ref="M34:N34"/>
    <mergeCell ref="U34:W34"/>
    <mergeCell ref="P33:R33"/>
    <mergeCell ref="S34:T34"/>
    <mergeCell ref="C37:I38"/>
    <mergeCell ref="C36:J36"/>
    <mergeCell ref="M35:N35"/>
    <mergeCell ref="U35:W35"/>
    <mergeCell ref="M36:N36"/>
    <mergeCell ref="U36:W36"/>
    <mergeCell ref="P36:R36"/>
    <mergeCell ref="P35:R35"/>
    <mergeCell ref="S36:T36"/>
    <mergeCell ref="M37:N37"/>
    <mergeCell ref="U37:W37"/>
    <mergeCell ref="M38:N38"/>
    <mergeCell ref="U38:W38"/>
    <mergeCell ref="P38:R38"/>
    <mergeCell ref="P37:R37"/>
    <mergeCell ref="S38:T38"/>
    <mergeCell ref="C39:J40"/>
    <mergeCell ref="M39:N39"/>
    <mergeCell ref="U39:W39"/>
    <mergeCell ref="M40:N40"/>
    <mergeCell ref="U40:W40"/>
    <mergeCell ref="P40:R40"/>
    <mergeCell ref="P39:R39"/>
    <mergeCell ref="S40:T40"/>
    <mergeCell ref="C41:W41"/>
    <mergeCell ref="C42:W42"/>
    <mergeCell ref="C43:W43"/>
    <mergeCell ref="C44:F44"/>
    <mergeCell ref="G44:K44"/>
    <mergeCell ref="L44:M44"/>
    <mergeCell ref="N44:W44"/>
    <mergeCell ref="N48:W48"/>
    <mergeCell ref="C45:F45"/>
    <mergeCell ref="G45:K45"/>
    <mergeCell ref="N45:W45"/>
    <mergeCell ref="C46:F46"/>
    <mergeCell ref="G46:K46"/>
    <mergeCell ref="L46:M46"/>
    <mergeCell ref="N46:W46"/>
    <mergeCell ref="O49:P52"/>
    <mergeCell ref="S49:W52"/>
    <mergeCell ref="C50:M50"/>
    <mergeCell ref="C52:M52"/>
    <mergeCell ref="C47:F47"/>
    <mergeCell ref="G47:K47"/>
    <mergeCell ref="N47:W47"/>
    <mergeCell ref="C48:F48"/>
    <mergeCell ref="G48:K48"/>
    <mergeCell ref="L48:M48"/>
    <mergeCell ref="C57:F57"/>
    <mergeCell ref="G57:K57"/>
    <mergeCell ref="L57:M57"/>
    <mergeCell ref="N57:P57"/>
    <mergeCell ref="C53:W53"/>
    <mergeCell ref="C54:F54"/>
    <mergeCell ref="G54:K54"/>
    <mergeCell ref="L54:M54"/>
    <mergeCell ref="N54:W54"/>
    <mergeCell ref="S55:W55"/>
    <mergeCell ref="C56:F56"/>
    <mergeCell ref="G56:K56"/>
    <mergeCell ref="L56:M56"/>
    <mergeCell ref="N56:P56"/>
    <mergeCell ref="C55:F55"/>
    <mergeCell ref="G55:K55"/>
    <mergeCell ref="L55:M55"/>
    <mergeCell ref="N55:P55"/>
    <mergeCell ref="C59:F59"/>
    <mergeCell ref="G59:K59"/>
    <mergeCell ref="L59:M59"/>
    <mergeCell ref="N59:P59"/>
    <mergeCell ref="C58:F58"/>
    <mergeCell ref="G58:K58"/>
    <mergeCell ref="L58:M58"/>
    <mergeCell ref="N58:P58"/>
    <mergeCell ref="S62:V62"/>
    <mergeCell ref="C60:F60"/>
    <mergeCell ref="G60:K60"/>
    <mergeCell ref="L60:M60"/>
    <mergeCell ref="N60:P60"/>
    <mergeCell ref="C62:F62"/>
    <mergeCell ref="G62:K62"/>
    <mergeCell ref="L62:M62"/>
    <mergeCell ref="N62:Q62"/>
    <mergeCell ref="C63:W63"/>
    <mergeCell ref="C64:F64"/>
    <mergeCell ref="G64:K64"/>
    <mergeCell ref="L64:M64"/>
    <mergeCell ref="N64:Q64"/>
    <mergeCell ref="S64:V64"/>
    <mergeCell ref="C69:M69"/>
    <mergeCell ref="S69:W69"/>
    <mergeCell ref="C66:F66"/>
    <mergeCell ref="G66:K66"/>
    <mergeCell ref="L66:M66"/>
    <mergeCell ref="N66:Q66"/>
    <mergeCell ref="S66:V66"/>
    <mergeCell ref="C71:W71"/>
    <mergeCell ref="G65:K65"/>
    <mergeCell ref="G67:K67"/>
    <mergeCell ref="S65:V65"/>
    <mergeCell ref="S67:V67"/>
    <mergeCell ref="C68:F68"/>
    <mergeCell ref="G68:K68"/>
    <mergeCell ref="L68:M68"/>
    <mergeCell ref="N68:Q69"/>
    <mergeCell ref="S68:V68"/>
    <mergeCell ref="C72:U72"/>
    <mergeCell ref="C10:E10"/>
    <mergeCell ref="T8:W8"/>
    <mergeCell ref="C13:K14"/>
    <mergeCell ref="M13:N14"/>
    <mergeCell ref="P13:Q14"/>
    <mergeCell ref="C33:J35"/>
    <mergeCell ref="S56:X60"/>
    <mergeCell ref="P32:R32"/>
    <mergeCell ref="P34:R34"/>
  </mergeCells>
  <dataValidations count="6">
    <dataValidation allowBlank="1" showInputMessage="1" showErrorMessage="1" promptTitle="Řádek 26a" prompt="Řádek 26a se vyplňuje pouze v tom případě, byla-li vykonávána hlavní i vedlejší činnost (čtěte Pokyny)." sqref="G56:K56"/>
    <dataValidation allowBlank="1" showInputMessage="1" showErrorMessage="1" promptTitle="Řádek 27a" prompt="Řádek 27a se vyplňuje pouze v tom případě, byla-li vykonávána hlavní i vedlejší činnost (čtěte Pokyny)." sqref="G60:K60"/>
    <dataValidation type="decimal" operator="greaterThanOrEqual" allowBlank="1" showInputMessage="1" showErrorMessage="1" promptTitle="Řádek 30" prompt="Napište svou hrubou roční mzdu. Údaje najdete na potvrzení ze mzdové účtárny. Pokud jste během roku změnili práci, požádejte o potvrzení i předchozího zaměstnavatele." sqref="G66:K66">
      <formula1>0</formula1>
    </dataValidation>
    <dataValidation type="whole" operator="greaterThanOrEqual" allowBlank="1" showInputMessage="1" showErrorMessage="1" sqref="G44:K44 G46:K46 N56:P56">
      <formula1>0</formula1>
    </dataValidation>
    <dataValidation type="decimal" operator="greaterThanOrEqual" allowBlank="1" showInputMessage="1" showErrorMessage="1" sqref="N58:P58 N60:P60 S62:V62 S64:V64">
      <formula1>0</formula1>
    </dataValidation>
    <dataValidation type="list" allowBlank="1" showInputMessage="1" showErrorMessage="1" sqref="J6 O6 M19 P19 U19 E22 H22 E24 H24 E26 H26 P22 U22 P30 R30">
      <formula1>$AB$9:$AB$10</formula1>
    </dataValidation>
  </dataValidations>
  <printOptions/>
  <pageMargins left="0.1968503937007874" right="0.1968503937007874" top="0.1968503937007874" bottom="0.1968503937007874" header="0.1968503937007874" footer="0.1968503937007874"/>
  <pageSetup fitToHeight="1" fitToWidth="1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M67"/>
  <sheetViews>
    <sheetView showGridLines="0" showRowColHeaders="0" zoomScalePageLayoutView="0" workbookViewId="0" topLeftCell="A1">
      <selection activeCell="I10" sqref="I10"/>
    </sheetView>
  </sheetViews>
  <sheetFormatPr defaultColWidth="9.140625" defaultRowHeight="12.75"/>
  <cols>
    <col min="1" max="2" width="0.85546875" style="1" customWidth="1"/>
    <col min="3" max="4" width="2.28125" style="1" customWidth="1"/>
    <col min="5" max="5" width="16.57421875" style="1" customWidth="1"/>
    <col min="6" max="6" width="11.00390625" style="1" customWidth="1"/>
    <col min="7" max="7" width="2.00390625" style="1" customWidth="1"/>
    <col min="8" max="8" width="9.140625" style="1" customWidth="1"/>
    <col min="9" max="9" width="3.8515625" style="1" customWidth="1"/>
    <col min="10" max="10" width="0.9921875" style="1" customWidth="1"/>
    <col min="11" max="11" width="3.8515625" style="1" customWidth="1"/>
    <col min="12" max="12" width="0.9921875" style="1" customWidth="1"/>
    <col min="13" max="13" width="3.8515625" style="1" customWidth="1"/>
    <col min="14" max="14" width="0.9921875" style="1" customWidth="1"/>
    <col min="15" max="15" width="3.8515625" style="1" customWidth="1"/>
    <col min="16" max="16" width="0.9921875" style="1" customWidth="1"/>
    <col min="17" max="17" width="3.8515625" style="1" customWidth="1"/>
    <col min="18" max="18" width="0.9921875" style="1" customWidth="1"/>
    <col min="19" max="19" width="3.8515625" style="1" customWidth="1"/>
    <col min="20" max="20" width="0.9921875" style="1" customWidth="1"/>
    <col min="21" max="21" width="3.8515625" style="1" customWidth="1"/>
    <col min="22" max="22" width="0.9921875" style="1" customWidth="1"/>
    <col min="23" max="23" width="3.8515625" style="1" customWidth="1"/>
    <col min="24" max="24" width="0.9921875" style="1" customWidth="1"/>
    <col min="25" max="25" width="3.8515625" style="1" customWidth="1"/>
    <col min="26" max="26" width="0.9921875" style="1" customWidth="1"/>
    <col min="27" max="27" width="3.8515625" style="1" customWidth="1"/>
    <col min="28" max="28" width="0.9921875" style="1" customWidth="1"/>
    <col min="29" max="29" width="3.8515625" style="1" customWidth="1"/>
    <col min="30" max="30" width="0.9921875" style="1" customWidth="1"/>
    <col min="31" max="31" width="3.8515625" style="1" customWidth="1"/>
    <col min="32" max="33" width="0.85546875" style="1" customWidth="1"/>
    <col min="34" max="16384" width="9.140625" style="1" customWidth="1"/>
  </cols>
  <sheetData>
    <row r="1" spans="1:33" ht="7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15.75">
      <c r="A2" s="10"/>
      <c r="B2" s="10"/>
      <c r="C2" s="645"/>
      <c r="D2" s="435"/>
      <c r="E2" s="435"/>
      <c r="F2" s="655" t="s">
        <v>73</v>
      </c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56"/>
      <c r="AA2" s="656"/>
      <c r="AB2" s="656"/>
      <c r="AC2" s="656"/>
      <c r="AD2" s="656"/>
      <c r="AE2" s="656"/>
      <c r="AF2" s="10"/>
      <c r="AG2" s="10"/>
    </row>
    <row r="3" spans="1:33" ht="12.75">
      <c r="A3" s="10"/>
      <c r="B3" s="10"/>
      <c r="C3" s="657"/>
      <c r="D3" s="657"/>
      <c r="E3" s="657"/>
      <c r="F3" s="658" t="s">
        <v>74</v>
      </c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659"/>
      <c r="U3" s="659"/>
      <c r="V3" s="659"/>
      <c r="W3" s="659"/>
      <c r="X3" s="659"/>
      <c r="Y3" s="659"/>
      <c r="Z3" s="656"/>
      <c r="AA3" s="656"/>
      <c r="AB3" s="656"/>
      <c r="AC3" s="656"/>
      <c r="AD3" s="656"/>
      <c r="AE3" s="656"/>
      <c r="AF3" s="10"/>
      <c r="AG3" s="10"/>
    </row>
    <row r="4" spans="1:33" ht="12.75">
      <c r="A4" s="10"/>
      <c r="B4" s="10"/>
      <c r="C4" s="645"/>
      <c r="D4" s="435"/>
      <c r="E4" s="435"/>
      <c r="F4" s="3"/>
      <c r="G4" s="3"/>
      <c r="H4" s="3"/>
      <c r="I4" s="660">
        <f>OSVC1!U10</f>
        <v>0</v>
      </c>
      <c r="J4" s="661"/>
      <c r="K4" s="661"/>
      <c r="L4" s="661"/>
      <c r="M4" s="661"/>
      <c r="N4" s="661"/>
      <c r="O4" s="661"/>
      <c r="P4" s="662"/>
      <c r="Q4" s="663"/>
      <c r="R4" s="646"/>
      <c r="S4" s="646"/>
      <c r="T4" s="646"/>
      <c r="U4" s="646"/>
      <c r="V4" s="646"/>
      <c r="W4" s="646"/>
      <c r="X4" s="646"/>
      <c r="Y4" s="3"/>
      <c r="Z4" s="656"/>
      <c r="AA4" s="656"/>
      <c r="AB4" s="656"/>
      <c r="AC4" s="656"/>
      <c r="AD4" s="656"/>
      <c r="AE4" s="656"/>
      <c r="AF4" s="10"/>
      <c r="AG4" s="10"/>
    </row>
    <row r="5" spans="1:33" ht="12.75">
      <c r="A5" s="10"/>
      <c r="B5" s="10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6"/>
      <c r="S5" s="646"/>
      <c r="T5" s="646"/>
      <c r="U5" s="646"/>
      <c r="V5" s="646"/>
      <c r="W5" s="646"/>
      <c r="X5" s="646"/>
      <c r="Y5" s="646"/>
      <c r="Z5" s="646"/>
      <c r="AA5" s="646"/>
      <c r="AB5" s="646"/>
      <c r="AC5" s="646"/>
      <c r="AD5" s="646"/>
      <c r="AE5" s="646"/>
      <c r="AF5" s="10"/>
      <c r="AG5" s="10"/>
    </row>
    <row r="6" spans="1:33" ht="12.75">
      <c r="A6" s="10"/>
      <c r="B6" s="70"/>
      <c r="C6" s="647" t="s">
        <v>75</v>
      </c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109"/>
      <c r="AG6" s="10"/>
    </row>
    <row r="7" spans="1:33" ht="7.5" customHeight="1">
      <c r="A7" s="10"/>
      <c r="B7" s="68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6"/>
      <c r="AG7" s="10"/>
    </row>
    <row r="8" spans="1:33" ht="16.5" customHeight="1">
      <c r="A8" s="10"/>
      <c r="B8" s="68"/>
      <c r="C8" s="570" t="s">
        <v>76</v>
      </c>
      <c r="D8" s="578"/>
      <c r="E8" s="578"/>
      <c r="F8" s="435"/>
      <c r="G8" s="435"/>
      <c r="H8" s="648"/>
      <c r="I8" s="649">
        <f>+IF(OSVC1!S68&lt;0,-OSVC1!S68,0)</f>
        <v>0</v>
      </c>
      <c r="J8" s="650"/>
      <c r="K8" s="650"/>
      <c r="L8" s="651"/>
      <c r="M8" s="651"/>
      <c r="N8" s="651"/>
      <c r="O8" s="652"/>
      <c r="P8" s="653" t="s">
        <v>27</v>
      </c>
      <c r="Q8" s="654"/>
      <c r="R8" s="654"/>
      <c r="S8" s="654"/>
      <c r="T8" s="654"/>
      <c r="U8" s="654"/>
      <c r="V8" s="654"/>
      <c r="W8" s="654"/>
      <c r="X8" s="654"/>
      <c r="Y8" s="654"/>
      <c r="Z8" s="654"/>
      <c r="AA8" s="654"/>
      <c r="AB8" s="654"/>
      <c r="AC8" s="654"/>
      <c r="AD8" s="654"/>
      <c r="AE8" s="654"/>
      <c r="AF8" s="96"/>
      <c r="AG8" s="10"/>
    </row>
    <row r="9" spans="1:33" ht="12.75">
      <c r="A9" s="10"/>
      <c r="B9" s="68"/>
      <c r="C9" s="534" t="s">
        <v>129</v>
      </c>
      <c r="D9" s="579"/>
      <c r="E9" s="579"/>
      <c r="F9" s="579"/>
      <c r="G9" s="97"/>
      <c r="H9" s="97"/>
      <c r="I9" s="98" t="s">
        <v>77</v>
      </c>
      <c r="J9" s="591"/>
      <c r="K9" s="98" t="s">
        <v>78</v>
      </c>
      <c r="L9" s="591"/>
      <c r="M9" s="98" t="s">
        <v>79</v>
      </c>
      <c r="N9" s="591"/>
      <c r="O9" s="98" t="s">
        <v>80</v>
      </c>
      <c r="P9" s="591"/>
      <c r="Q9" s="98" t="s">
        <v>81</v>
      </c>
      <c r="R9" s="591"/>
      <c r="S9" s="98" t="s">
        <v>82</v>
      </c>
      <c r="T9" s="591"/>
      <c r="U9" s="98" t="s">
        <v>83</v>
      </c>
      <c r="V9" s="591"/>
      <c r="W9" s="98" t="s">
        <v>84</v>
      </c>
      <c r="X9" s="591"/>
      <c r="Y9" s="98" t="s">
        <v>85</v>
      </c>
      <c r="Z9" s="591"/>
      <c r="AA9" s="98" t="s">
        <v>86</v>
      </c>
      <c r="AB9" s="591"/>
      <c r="AC9" s="98" t="s">
        <v>87</v>
      </c>
      <c r="AD9" s="591"/>
      <c r="AE9" s="98" t="s">
        <v>88</v>
      </c>
      <c r="AF9" s="96"/>
      <c r="AG9" s="10"/>
    </row>
    <row r="10" spans="1:34" ht="12.75">
      <c r="A10" s="10"/>
      <c r="B10" s="68"/>
      <c r="C10" s="512"/>
      <c r="D10" s="512"/>
      <c r="E10" s="512"/>
      <c r="F10" s="512"/>
      <c r="G10" s="97"/>
      <c r="H10" s="97"/>
      <c r="I10" s="81"/>
      <c r="J10" s="591"/>
      <c r="K10" s="81"/>
      <c r="L10" s="591"/>
      <c r="M10" s="81"/>
      <c r="N10" s="591"/>
      <c r="O10" s="81"/>
      <c r="P10" s="591"/>
      <c r="Q10" s="81"/>
      <c r="R10" s="591"/>
      <c r="S10" s="81"/>
      <c r="T10" s="591"/>
      <c r="U10" s="81"/>
      <c r="V10" s="591"/>
      <c r="W10" s="81"/>
      <c r="X10" s="591"/>
      <c r="Y10" s="81"/>
      <c r="Z10" s="591"/>
      <c r="AA10" s="81"/>
      <c r="AB10" s="591"/>
      <c r="AC10" s="81"/>
      <c r="AD10" s="591"/>
      <c r="AE10" s="81"/>
      <c r="AF10" s="96"/>
      <c r="AG10" s="10"/>
      <c r="AH10" s="112" t="s">
        <v>18</v>
      </c>
    </row>
    <row r="11" spans="1:34" ht="12.75">
      <c r="A11" s="10"/>
      <c r="B11" s="68"/>
      <c r="C11" s="512"/>
      <c r="D11" s="512"/>
      <c r="E11" s="512"/>
      <c r="F11" s="512"/>
      <c r="G11" s="5"/>
      <c r="H11" s="30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96"/>
      <c r="AG11" s="10"/>
      <c r="AH11" s="412"/>
    </row>
    <row r="12" spans="1:33" ht="12.75">
      <c r="A12" s="10"/>
      <c r="B12" s="68"/>
      <c r="C12" s="570" t="s">
        <v>128</v>
      </c>
      <c r="D12" s="570"/>
      <c r="E12" s="570"/>
      <c r="F12" s="570"/>
      <c r="G12" s="570"/>
      <c r="H12" s="570"/>
      <c r="I12" s="570"/>
      <c r="J12" s="570"/>
      <c r="K12" s="570"/>
      <c r="L12" s="570"/>
      <c r="M12" s="570"/>
      <c r="N12" s="570"/>
      <c r="O12" s="570"/>
      <c r="P12" s="570"/>
      <c r="Q12" s="570"/>
      <c r="R12" s="570"/>
      <c r="S12" s="570"/>
      <c r="T12" s="570"/>
      <c r="U12" s="570"/>
      <c r="V12" s="570"/>
      <c r="W12" s="570"/>
      <c r="X12" s="570"/>
      <c r="Y12" s="570"/>
      <c r="Z12" s="570"/>
      <c r="AA12" s="570"/>
      <c r="AB12" s="570"/>
      <c r="AC12" s="570"/>
      <c r="AD12" s="570"/>
      <c r="AE12" s="570"/>
      <c r="AF12" s="96"/>
      <c r="AG12" s="10"/>
    </row>
    <row r="13" spans="1:33" ht="12.75">
      <c r="A13" s="10"/>
      <c r="B13" s="68"/>
      <c r="C13" s="570"/>
      <c r="D13" s="578"/>
      <c r="E13" s="578"/>
      <c r="F13" s="570" t="s">
        <v>119</v>
      </c>
      <c r="G13" s="570"/>
      <c r="H13" s="570"/>
      <c r="I13" s="570"/>
      <c r="J13" s="570"/>
      <c r="K13" s="570"/>
      <c r="L13" s="570"/>
      <c r="M13" s="570"/>
      <c r="N13" s="578"/>
      <c r="O13" s="578"/>
      <c r="P13" s="578"/>
      <c r="Q13" s="578"/>
      <c r="R13" s="512"/>
      <c r="S13" s="512"/>
      <c r="T13" s="512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96"/>
      <c r="AG13" s="10"/>
    </row>
    <row r="14" spans="1:33" ht="12.75">
      <c r="A14" s="10"/>
      <c r="B14" s="68"/>
      <c r="C14" s="99" t="s">
        <v>89</v>
      </c>
      <c r="D14" s="81"/>
      <c r="E14" s="100" t="s">
        <v>126</v>
      </c>
      <c r="F14" s="642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96"/>
      <c r="AG14" s="10"/>
    </row>
    <row r="15" spans="1:35" ht="12.75">
      <c r="A15" s="10"/>
      <c r="B15" s="68"/>
      <c r="C15" s="570"/>
      <c r="D15" s="578"/>
      <c r="E15" s="578"/>
      <c r="F15" s="101" t="s">
        <v>90</v>
      </c>
      <c r="G15" s="101"/>
      <c r="H15" s="641" t="s">
        <v>91</v>
      </c>
      <c r="I15" s="641"/>
      <c r="J15" s="641"/>
      <c r="K15" s="641"/>
      <c r="L15" s="101"/>
      <c r="M15" s="641" t="s">
        <v>92</v>
      </c>
      <c r="N15" s="641"/>
      <c r="O15" s="641"/>
      <c r="P15" s="641"/>
      <c r="Q15" s="101"/>
      <c r="R15" s="101"/>
      <c r="S15" s="570" t="s">
        <v>13</v>
      </c>
      <c r="T15" s="578"/>
      <c r="U15" s="578"/>
      <c r="V15" s="578"/>
      <c r="W15" s="578"/>
      <c r="X15" s="578"/>
      <c r="Y15" s="101"/>
      <c r="Z15" s="570" t="s">
        <v>93</v>
      </c>
      <c r="AA15" s="570"/>
      <c r="AB15" s="570"/>
      <c r="AC15" s="570"/>
      <c r="AD15" s="578"/>
      <c r="AE15" s="578"/>
      <c r="AF15" s="96"/>
      <c r="AG15" s="10"/>
      <c r="AH15" s="113"/>
      <c r="AI15" s="113"/>
    </row>
    <row r="16" spans="1:35" ht="15">
      <c r="A16" s="10"/>
      <c r="B16" s="68"/>
      <c r="C16" s="578"/>
      <c r="D16" s="578"/>
      <c r="E16" s="578"/>
      <c r="F16" s="82"/>
      <c r="G16" s="102" t="s">
        <v>121</v>
      </c>
      <c r="H16" s="630"/>
      <c r="I16" s="631"/>
      <c r="J16" s="631"/>
      <c r="K16" s="632"/>
      <c r="L16" s="102" t="s">
        <v>94</v>
      </c>
      <c r="M16" s="633"/>
      <c r="N16" s="634"/>
      <c r="O16" s="634"/>
      <c r="P16" s="635"/>
      <c r="Q16" s="590"/>
      <c r="R16" s="636"/>
      <c r="S16" s="633"/>
      <c r="T16" s="637"/>
      <c r="U16" s="637"/>
      <c r="V16" s="637"/>
      <c r="W16" s="637"/>
      <c r="X16" s="638"/>
      <c r="Y16" s="99"/>
      <c r="Z16" s="633"/>
      <c r="AA16" s="637"/>
      <c r="AB16" s="637"/>
      <c r="AC16" s="637"/>
      <c r="AD16" s="639"/>
      <c r="AE16" s="640"/>
      <c r="AF16" s="96"/>
      <c r="AG16" s="10"/>
      <c r="AH16" s="113"/>
      <c r="AI16" s="112" t="s">
        <v>18</v>
      </c>
    </row>
    <row r="17" spans="1:35" ht="8.25" customHeight="1">
      <c r="A17" s="394"/>
      <c r="B17" s="395"/>
      <c r="C17" s="396"/>
      <c r="D17" s="396"/>
      <c r="E17" s="396"/>
      <c r="F17" s="397"/>
      <c r="G17" s="398"/>
      <c r="H17" s="397"/>
      <c r="I17" s="397"/>
      <c r="J17" s="397"/>
      <c r="K17" s="397"/>
      <c r="L17" s="398"/>
      <c r="M17" s="399"/>
      <c r="N17" s="400"/>
      <c r="O17" s="400"/>
      <c r="P17" s="400"/>
      <c r="Q17" s="401"/>
      <c r="R17" s="401"/>
      <c r="S17" s="399"/>
      <c r="T17" s="399"/>
      <c r="U17" s="399"/>
      <c r="V17" s="399"/>
      <c r="W17" s="399"/>
      <c r="X17" s="399"/>
      <c r="Y17" s="402"/>
      <c r="Z17" s="399"/>
      <c r="AA17" s="399"/>
      <c r="AB17" s="399"/>
      <c r="AC17" s="399"/>
      <c r="AD17" s="403"/>
      <c r="AE17" s="403"/>
      <c r="AF17" s="404"/>
      <c r="AG17" s="394"/>
      <c r="AH17" s="113"/>
      <c r="AI17" s="112"/>
    </row>
    <row r="18" spans="1:35" ht="12.75">
      <c r="A18" s="10"/>
      <c r="B18" s="68"/>
      <c r="C18" s="95"/>
      <c r="D18" s="95"/>
      <c r="E18" s="95"/>
      <c r="F18" s="570" t="s">
        <v>95</v>
      </c>
      <c r="G18" s="570"/>
      <c r="H18" s="570"/>
      <c r="I18" s="570"/>
      <c r="J18" s="570"/>
      <c r="K18" s="570"/>
      <c r="L18" s="570"/>
      <c r="M18" s="544"/>
      <c r="N18" s="570" t="s">
        <v>96</v>
      </c>
      <c r="O18" s="570"/>
      <c r="P18" s="570"/>
      <c r="Q18" s="570"/>
      <c r="R18" s="570"/>
      <c r="S18" s="570"/>
      <c r="T18" s="570"/>
      <c r="U18" s="544"/>
      <c r="V18" s="570" t="s">
        <v>97</v>
      </c>
      <c r="W18" s="570"/>
      <c r="X18" s="570"/>
      <c r="Y18" s="570"/>
      <c r="Z18" s="570"/>
      <c r="AA18" s="570"/>
      <c r="AB18" s="570"/>
      <c r="AC18" s="544"/>
      <c r="AD18" s="544"/>
      <c r="AE18" s="544"/>
      <c r="AF18" s="96"/>
      <c r="AG18" s="10"/>
      <c r="AH18" s="113"/>
      <c r="AI18" s="112"/>
    </row>
    <row r="19" spans="1:39" ht="12.75">
      <c r="A19" s="10"/>
      <c r="B19" s="68"/>
      <c r="C19" s="2" t="s">
        <v>98</v>
      </c>
      <c r="D19" s="81"/>
      <c r="E19" s="534" t="s">
        <v>127</v>
      </c>
      <c r="F19" s="619" t="str">
        <f>IF(EXACT("X",D19),OSVC1!C10," ")</f>
        <v> </v>
      </c>
      <c r="G19" s="620"/>
      <c r="H19" s="620"/>
      <c r="I19" s="620"/>
      <c r="J19" s="620"/>
      <c r="K19" s="620"/>
      <c r="L19" s="623"/>
      <c r="M19" s="544"/>
      <c r="N19" s="619" t="str">
        <f>IF(EXACT("X",D19),OSVC1!G10," ")</f>
        <v> </v>
      </c>
      <c r="O19" s="620"/>
      <c r="P19" s="620"/>
      <c r="Q19" s="620"/>
      <c r="R19" s="620"/>
      <c r="S19" s="620"/>
      <c r="T19" s="623"/>
      <c r="U19" s="544"/>
      <c r="V19" s="619" t="str">
        <f>IF(EXACT("X",D19),OSVC1!M10," ")</f>
        <v> </v>
      </c>
      <c r="W19" s="620"/>
      <c r="X19" s="620"/>
      <c r="Y19" s="620"/>
      <c r="Z19" s="620"/>
      <c r="AA19" s="620"/>
      <c r="AB19" s="623"/>
      <c r="AC19" s="544"/>
      <c r="AD19" s="544"/>
      <c r="AE19" s="544"/>
      <c r="AF19" s="96"/>
      <c r="AG19" s="10"/>
      <c r="AH19" s="113"/>
      <c r="AI19" s="113"/>
      <c r="AJ19" s="113"/>
      <c r="AK19" s="113"/>
      <c r="AL19" s="113"/>
      <c r="AM19" s="113"/>
    </row>
    <row r="20" spans="1:39" ht="11.25" customHeight="1">
      <c r="A20" s="10"/>
      <c r="B20" s="68"/>
      <c r="C20" s="95"/>
      <c r="D20" s="95"/>
      <c r="E20" s="629"/>
      <c r="F20" s="570" t="s">
        <v>99</v>
      </c>
      <c r="G20" s="570"/>
      <c r="H20" s="570"/>
      <c r="I20" s="570"/>
      <c r="J20" s="570"/>
      <c r="K20" s="570"/>
      <c r="L20" s="570"/>
      <c r="M20" s="435"/>
      <c r="N20" s="435"/>
      <c r="O20" s="435"/>
      <c r="P20" s="435"/>
      <c r="Q20" s="435"/>
      <c r="R20" s="435"/>
      <c r="S20" s="435"/>
      <c r="T20" s="435"/>
      <c r="U20" s="544"/>
      <c r="V20" s="570" t="s">
        <v>120</v>
      </c>
      <c r="W20" s="570"/>
      <c r="X20" s="570"/>
      <c r="Y20" s="570"/>
      <c r="Z20" s="570"/>
      <c r="AA20" s="570"/>
      <c r="AB20" s="570"/>
      <c r="AC20" s="512"/>
      <c r="AD20" s="103"/>
      <c r="AE20" s="103"/>
      <c r="AF20" s="96"/>
      <c r="AG20" s="10"/>
      <c r="AH20" s="113"/>
      <c r="AI20" s="113"/>
      <c r="AJ20" s="113"/>
      <c r="AK20" s="113"/>
      <c r="AL20" s="113"/>
      <c r="AM20" s="113"/>
    </row>
    <row r="21" spans="1:39" ht="12.75">
      <c r="A21" s="10"/>
      <c r="B21" s="68"/>
      <c r="C21" s="544"/>
      <c r="D21" s="544"/>
      <c r="E21" s="544"/>
      <c r="F21" s="619" t="str">
        <f>IF(EXACT("X",D19),OSVC1!C12," ")</f>
        <v> </v>
      </c>
      <c r="G21" s="620"/>
      <c r="H21" s="620"/>
      <c r="I21" s="620"/>
      <c r="J21" s="620"/>
      <c r="K21" s="620"/>
      <c r="L21" s="620"/>
      <c r="M21" s="621"/>
      <c r="N21" s="621"/>
      <c r="O21" s="621"/>
      <c r="P21" s="621"/>
      <c r="Q21" s="621"/>
      <c r="R21" s="621"/>
      <c r="S21" s="621"/>
      <c r="T21" s="622"/>
      <c r="U21" s="544"/>
      <c r="V21" s="619" t="str">
        <f>IF(EXACT("X",D19),OSVC1!M12," ")</f>
        <v> </v>
      </c>
      <c r="W21" s="620"/>
      <c r="X21" s="620"/>
      <c r="Y21" s="620"/>
      <c r="Z21" s="620"/>
      <c r="AA21" s="620"/>
      <c r="AB21" s="623"/>
      <c r="AC21" s="103"/>
      <c r="AD21" s="103"/>
      <c r="AE21" s="103"/>
      <c r="AF21" s="96"/>
      <c r="AG21" s="10"/>
      <c r="AH21" s="113"/>
      <c r="AI21" s="113"/>
      <c r="AJ21" s="113"/>
      <c r="AK21" s="113"/>
      <c r="AL21" s="113"/>
      <c r="AM21" s="113"/>
    </row>
    <row r="22" spans="1:39" ht="11.25" customHeight="1">
      <c r="A22" s="10"/>
      <c r="B22" s="68"/>
      <c r="C22" s="544"/>
      <c r="D22" s="544"/>
      <c r="E22" s="544"/>
      <c r="F22" s="624" t="s">
        <v>101</v>
      </c>
      <c r="G22" s="624"/>
      <c r="H22" s="624"/>
      <c r="I22" s="624"/>
      <c r="J22" s="624"/>
      <c r="K22" s="624"/>
      <c r="L22" s="624"/>
      <c r="M22" s="625"/>
      <c r="N22" s="625"/>
      <c r="O22" s="625"/>
      <c r="P22" s="625"/>
      <c r="Q22" s="625"/>
      <c r="R22" s="625"/>
      <c r="S22" s="625"/>
      <c r="T22" s="625"/>
      <c r="U22" s="544"/>
      <c r="V22" s="624" t="s">
        <v>64</v>
      </c>
      <c r="W22" s="624"/>
      <c r="X22" s="624"/>
      <c r="Y22" s="624"/>
      <c r="Z22" s="624"/>
      <c r="AA22" s="624"/>
      <c r="AB22" s="624"/>
      <c r="AC22" s="544"/>
      <c r="AD22" s="544"/>
      <c r="AE22" s="544"/>
      <c r="AF22" s="96"/>
      <c r="AG22" s="10"/>
      <c r="AH22" s="113"/>
      <c r="AI22" s="113"/>
      <c r="AJ22" s="113"/>
      <c r="AK22" s="113"/>
      <c r="AL22" s="113"/>
      <c r="AM22" s="113"/>
    </row>
    <row r="23" spans="1:39" ht="12.75">
      <c r="A23" s="10"/>
      <c r="B23" s="68"/>
      <c r="C23" s="544"/>
      <c r="D23" s="544"/>
      <c r="E23" s="544"/>
      <c r="F23" s="619" t="str">
        <f>IF(EXACT("X",D19),OSVC1!C15," ")</f>
        <v> </v>
      </c>
      <c r="G23" s="620"/>
      <c r="H23" s="620"/>
      <c r="I23" s="620"/>
      <c r="J23" s="620"/>
      <c r="K23" s="620"/>
      <c r="L23" s="620"/>
      <c r="M23" s="621"/>
      <c r="N23" s="621"/>
      <c r="O23" s="621"/>
      <c r="P23" s="621"/>
      <c r="Q23" s="621"/>
      <c r="R23" s="621"/>
      <c r="S23" s="621"/>
      <c r="T23" s="622"/>
      <c r="U23" s="544"/>
      <c r="V23" s="626" t="str">
        <f>IF(EXACT("X",D19),OSVC1!M15," ")</f>
        <v> </v>
      </c>
      <c r="W23" s="627"/>
      <c r="X23" s="627"/>
      <c r="Y23" s="627"/>
      <c r="Z23" s="627"/>
      <c r="AA23" s="627"/>
      <c r="AB23" s="628"/>
      <c r="AC23" s="544"/>
      <c r="AD23" s="544"/>
      <c r="AE23" s="544"/>
      <c r="AF23" s="96"/>
      <c r="AG23" s="10"/>
      <c r="AH23" s="113"/>
      <c r="AI23" s="113"/>
      <c r="AJ23" s="113"/>
      <c r="AK23" s="113"/>
      <c r="AL23" s="113"/>
      <c r="AM23" s="113"/>
    </row>
    <row r="24" spans="1:39" ht="11.25" customHeight="1">
      <c r="A24" s="10"/>
      <c r="B24" s="68"/>
      <c r="C24" s="544"/>
      <c r="D24" s="544"/>
      <c r="E24" s="544"/>
      <c r="F24" s="570" t="s">
        <v>102</v>
      </c>
      <c r="G24" s="570"/>
      <c r="H24" s="570"/>
      <c r="I24" s="570"/>
      <c r="J24" s="570"/>
      <c r="K24" s="570"/>
      <c r="L24" s="570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544"/>
      <c r="AD24" s="544"/>
      <c r="AE24" s="544"/>
      <c r="AF24" s="96"/>
      <c r="AG24" s="10"/>
      <c r="AH24" s="113"/>
      <c r="AI24" s="113"/>
      <c r="AJ24" s="113"/>
      <c r="AK24" s="113"/>
      <c r="AL24" s="113"/>
      <c r="AM24" s="113"/>
    </row>
    <row r="25" spans="1:39" ht="12.75">
      <c r="A25" s="10"/>
      <c r="B25" s="68"/>
      <c r="C25" s="544"/>
      <c r="D25" s="544"/>
      <c r="E25" s="544"/>
      <c r="F25" s="619" t="str">
        <f>IF(EXACT("X",D19),OSVC1!P15," ")</f>
        <v> </v>
      </c>
      <c r="G25" s="620"/>
      <c r="H25" s="620"/>
      <c r="I25" s="620"/>
      <c r="J25" s="620"/>
      <c r="K25" s="620"/>
      <c r="L25" s="620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2"/>
      <c r="AC25" s="544"/>
      <c r="AD25" s="544"/>
      <c r="AE25" s="544"/>
      <c r="AF25" s="96"/>
      <c r="AG25" s="10"/>
      <c r="AH25" s="113"/>
      <c r="AI25" s="113"/>
      <c r="AJ25" s="113"/>
      <c r="AK25" s="113"/>
      <c r="AL25" s="113"/>
      <c r="AM25" s="113"/>
    </row>
    <row r="26" spans="1:39" ht="7.5" customHeight="1">
      <c r="A26" s="10"/>
      <c r="B26" s="68"/>
      <c r="C26" s="544"/>
      <c r="D26" s="544"/>
      <c r="E26" s="544"/>
      <c r="F26" s="544"/>
      <c r="G26" s="544"/>
      <c r="H26" s="544"/>
      <c r="I26" s="544"/>
      <c r="J26" s="544"/>
      <c r="K26" s="544"/>
      <c r="L26" s="544"/>
      <c r="M26" s="544"/>
      <c r="N26" s="544"/>
      <c r="O26" s="544"/>
      <c r="P26" s="544"/>
      <c r="Q26" s="544"/>
      <c r="R26" s="544"/>
      <c r="S26" s="544"/>
      <c r="T26" s="544"/>
      <c r="U26" s="544"/>
      <c r="V26" s="544"/>
      <c r="W26" s="544"/>
      <c r="X26" s="544"/>
      <c r="Y26" s="544"/>
      <c r="Z26" s="544"/>
      <c r="AA26" s="544"/>
      <c r="AB26" s="544"/>
      <c r="AC26" s="544"/>
      <c r="AD26" s="544"/>
      <c r="AE26" s="544"/>
      <c r="AF26" s="96"/>
      <c r="AG26" s="10"/>
      <c r="AH26" s="113"/>
      <c r="AI26" s="113"/>
      <c r="AJ26" s="113"/>
      <c r="AK26" s="113"/>
      <c r="AL26" s="113"/>
      <c r="AM26" s="113"/>
    </row>
    <row r="27" spans="1:39" ht="12.75">
      <c r="A27" s="10"/>
      <c r="B27" s="71"/>
      <c r="C27" s="569" t="s">
        <v>122</v>
      </c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69"/>
      <c r="AF27" s="110"/>
      <c r="AG27" s="10"/>
      <c r="AH27" s="113"/>
      <c r="AI27" s="113"/>
      <c r="AJ27" s="113"/>
      <c r="AK27" s="113"/>
      <c r="AL27" s="113"/>
      <c r="AM27" s="113"/>
    </row>
    <row r="28" spans="1:39" ht="9.75" customHeight="1">
      <c r="A28" s="10"/>
      <c r="B28" s="68"/>
      <c r="C28" s="544"/>
      <c r="D28" s="544"/>
      <c r="E28" s="544"/>
      <c r="F28" s="544"/>
      <c r="G28" s="544"/>
      <c r="H28" s="544"/>
      <c r="I28" s="544"/>
      <c r="J28" s="544"/>
      <c r="K28" s="544"/>
      <c r="L28" s="544"/>
      <c r="M28" s="544"/>
      <c r="N28" s="544"/>
      <c r="O28" s="544"/>
      <c r="P28" s="544"/>
      <c r="Q28" s="544"/>
      <c r="R28" s="544"/>
      <c r="S28" s="544"/>
      <c r="T28" s="544"/>
      <c r="U28" s="544"/>
      <c r="V28" s="544"/>
      <c r="W28" s="544"/>
      <c r="X28" s="544"/>
      <c r="Y28" s="544"/>
      <c r="Z28" s="544"/>
      <c r="AA28" s="544"/>
      <c r="AB28" s="544"/>
      <c r="AC28" s="544"/>
      <c r="AD28" s="544"/>
      <c r="AE28" s="544"/>
      <c r="AF28" s="96"/>
      <c r="AG28" s="10"/>
      <c r="AH28" s="113"/>
      <c r="AI28" s="113"/>
      <c r="AJ28" s="113"/>
      <c r="AK28" s="113"/>
      <c r="AL28" s="113"/>
      <c r="AM28" s="113"/>
    </row>
    <row r="29" spans="1:39" ht="12.75">
      <c r="A29" s="10"/>
      <c r="B29" s="68"/>
      <c r="C29" s="606" t="s">
        <v>123</v>
      </c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6"/>
      <c r="Q29" s="607"/>
      <c r="R29" s="576" t="s">
        <v>18</v>
      </c>
      <c r="S29" s="615"/>
      <c r="T29" s="616" t="s">
        <v>31</v>
      </c>
      <c r="U29" s="617"/>
      <c r="V29" s="617"/>
      <c r="W29" s="617"/>
      <c r="X29" s="618"/>
      <c r="Y29" s="576"/>
      <c r="Z29" s="615"/>
      <c r="AA29" s="616" t="s">
        <v>32</v>
      </c>
      <c r="AB29" s="617"/>
      <c r="AC29" s="617"/>
      <c r="AD29" s="617"/>
      <c r="AE29" s="617"/>
      <c r="AF29" s="96"/>
      <c r="AG29" s="10"/>
      <c r="AH29" s="113"/>
      <c r="AI29" s="113"/>
      <c r="AJ29" s="113"/>
      <c r="AK29" s="113"/>
      <c r="AL29" s="113"/>
      <c r="AM29" s="113"/>
    </row>
    <row r="30" spans="1:39" ht="12.75">
      <c r="A30" s="10"/>
      <c r="B30" s="68"/>
      <c r="C30" s="605"/>
      <c r="D30" s="605"/>
      <c r="E30" s="605"/>
      <c r="F30" s="605"/>
      <c r="G30" s="605"/>
      <c r="H30" s="605"/>
      <c r="I30" s="605"/>
      <c r="J30" s="605"/>
      <c r="K30" s="605"/>
      <c r="L30" s="605"/>
      <c r="M30" s="605"/>
      <c r="N30" s="605"/>
      <c r="O30" s="605"/>
      <c r="P30" s="605"/>
      <c r="Q30" s="605"/>
      <c r="R30" s="605"/>
      <c r="S30" s="605"/>
      <c r="T30" s="605"/>
      <c r="U30" s="605"/>
      <c r="V30" s="605"/>
      <c r="W30" s="605"/>
      <c r="X30" s="605"/>
      <c r="Y30" s="605"/>
      <c r="Z30" s="605"/>
      <c r="AA30" s="605"/>
      <c r="AB30" s="605"/>
      <c r="AC30" s="605"/>
      <c r="AD30" s="605"/>
      <c r="AE30" s="605"/>
      <c r="AF30" s="96"/>
      <c r="AG30" s="10"/>
      <c r="AH30" s="113"/>
      <c r="AI30" s="113"/>
      <c r="AJ30" s="113"/>
      <c r="AK30" s="113"/>
      <c r="AL30" s="113"/>
      <c r="AM30" s="113"/>
    </row>
    <row r="31" spans="1:39" ht="12.75">
      <c r="A31" s="10"/>
      <c r="B31" s="68"/>
      <c r="C31" s="606" t="s">
        <v>124</v>
      </c>
      <c r="D31" s="606"/>
      <c r="E31" s="606"/>
      <c r="F31" s="606"/>
      <c r="G31" s="607"/>
      <c r="H31" s="614">
        <f>CEILING(IF(OR(EXACT(R29,"X"),EXACT(R29,"x")),MIN(94220,MAX(5889,OSVC1!G48*0.5/(OSVC1!N50+OSVC1!Q50))),MIN(94220,MAX(2356,OSVC1!G48*0.5/(OSVC1!N50+OSVC1!Q50)))),1)</f>
        <v>5889</v>
      </c>
      <c r="I31" s="609"/>
      <c r="J31" s="609"/>
      <c r="K31" s="610"/>
      <c r="L31" s="611" t="s">
        <v>27</v>
      </c>
      <c r="M31" s="612"/>
      <c r="N31" s="612"/>
      <c r="O31" s="612"/>
      <c r="P31" s="612"/>
      <c r="Q31" s="612"/>
      <c r="R31" s="612"/>
      <c r="S31" s="612"/>
      <c r="T31" s="612"/>
      <c r="U31" s="612"/>
      <c r="V31" s="612"/>
      <c r="W31" s="612"/>
      <c r="X31" s="612"/>
      <c r="Y31" s="612"/>
      <c r="Z31" s="612"/>
      <c r="AA31" s="612"/>
      <c r="AB31" s="612"/>
      <c r="AC31" s="612"/>
      <c r="AD31" s="612"/>
      <c r="AE31" s="612"/>
      <c r="AF31" s="96"/>
      <c r="AG31" s="10"/>
      <c r="AH31" s="113"/>
      <c r="AI31" s="113"/>
      <c r="AJ31" s="113"/>
      <c r="AK31" s="113"/>
      <c r="AL31" s="113"/>
      <c r="AM31" s="113"/>
    </row>
    <row r="32" spans="1:39" ht="12.75">
      <c r="A32" s="10"/>
      <c r="B32" s="68"/>
      <c r="C32" s="605"/>
      <c r="D32" s="605"/>
      <c r="E32" s="605"/>
      <c r="F32" s="605"/>
      <c r="G32" s="605"/>
      <c r="H32" s="605"/>
      <c r="I32" s="605"/>
      <c r="J32" s="605"/>
      <c r="K32" s="605"/>
      <c r="L32" s="605"/>
      <c r="M32" s="605"/>
      <c r="N32" s="605"/>
      <c r="O32" s="605"/>
      <c r="P32" s="605"/>
      <c r="Q32" s="605"/>
      <c r="R32" s="605"/>
      <c r="S32" s="605"/>
      <c r="T32" s="605"/>
      <c r="U32" s="605"/>
      <c r="V32" s="605"/>
      <c r="W32" s="605"/>
      <c r="X32" s="605"/>
      <c r="Y32" s="605"/>
      <c r="Z32" s="605"/>
      <c r="AA32" s="605"/>
      <c r="AB32" s="605"/>
      <c r="AC32" s="605"/>
      <c r="AD32" s="605"/>
      <c r="AE32" s="605"/>
      <c r="AF32" s="96"/>
      <c r="AG32" s="10"/>
      <c r="AH32" s="113"/>
      <c r="AI32" s="113"/>
      <c r="AJ32" s="113"/>
      <c r="AK32" s="113"/>
      <c r="AL32" s="113"/>
      <c r="AM32" s="113"/>
    </row>
    <row r="33" spans="1:39" ht="12.75">
      <c r="A33" s="10"/>
      <c r="B33" s="68"/>
      <c r="C33" s="606" t="s">
        <v>103</v>
      </c>
      <c r="D33" s="606"/>
      <c r="E33" s="606"/>
      <c r="F33" s="606"/>
      <c r="G33" s="607"/>
      <c r="H33" s="608">
        <f>+CEILING(H31*0.292,1)</f>
        <v>1720</v>
      </c>
      <c r="I33" s="609"/>
      <c r="J33" s="609"/>
      <c r="K33" s="610"/>
      <c r="L33" s="611" t="s">
        <v>27</v>
      </c>
      <c r="M33" s="612"/>
      <c r="N33" s="612"/>
      <c r="O33" s="612"/>
      <c r="P33" s="612"/>
      <c r="Q33" s="612"/>
      <c r="R33" s="612"/>
      <c r="S33" s="612"/>
      <c r="T33" s="612"/>
      <c r="U33" s="612"/>
      <c r="V33" s="612"/>
      <c r="W33" s="612"/>
      <c r="X33" s="612"/>
      <c r="Y33" s="612"/>
      <c r="Z33" s="612"/>
      <c r="AA33" s="612"/>
      <c r="AB33" s="612"/>
      <c r="AC33" s="612"/>
      <c r="AD33" s="612"/>
      <c r="AE33" s="612"/>
      <c r="AF33" s="96"/>
      <c r="AG33" s="10"/>
      <c r="AH33" s="113"/>
      <c r="AI33" s="113"/>
      <c r="AJ33" s="113"/>
      <c r="AK33" s="113"/>
      <c r="AL33" s="113"/>
      <c r="AM33" s="113"/>
    </row>
    <row r="34" spans="1:39" ht="7.5" customHeight="1">
      <c r="A34" s="10"/>
      <c r="B34" s="68"/>
      <c r="C34" s="544"/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544"/>
      <c r="AA34" s="544"/>
      <c r="AB34" s="544"/>
      <c r="AC34" s="544"/>
      <c r="AD34" s="544"/>
      <c r="AE34" s="544"/>
      <c r="AF34" s="96"/>
      <c r="AG34" s="10"/>
      <c r="AH34" s="113"/>
      <c r="AI34" s="113"/>
      <c r="AJ34" s="113"/>
      <c r="AK34" s="113"/>
      <c r="AL34" s="113"/>
      <c r="AM34" s="113"/>
    </row>
    <row r="35" spans="1:39" ht="12.75">
      <c r="A35" s="10"/>
      <c r="B35" s="71"/>
      <c r="C35" s="569" t="s">
        <v>104</v>
      </c>
      <c r="D35" s="569"/>
      <c r="E35" s="569"/>
      <c r="F35" s="569"/>
      <c r="G35" s="569"/>
      <c r="H35" s="569"/>
      <c r="I35" s="569"/>
      <c r="J35" s="569"/>
      <c r="K35" s="569"/>
      <c r="L35" s="569"/>
      <c r="M35" s="569"/>
      <c r="N35" s="569"/>
      <c r="O35" s="569"/>
      <c r="P35" s="569"/>
      <c r="Q35" s="569"/>
      <c r="R35" s="569"/>
      <c r="S35" s="569"/>
      <c r="T35" s="569"/>
      <c r="U35" s="569"/>
      <c r="V35" s="569"/>
      <c r="W35" s="569"/>
      <c r="X35" s="569"/>
      <c r="Y35" s="8"/>
      <c r="Z35" s="4"/>
      <c r="AA35" s="613" t="s">
        <v>5</v>
      </c>
      <c r="AB35" s="613"/>
      <c r="AC35" s="613"/>
      <c r="AD35" s="613"/>
      <c r="AE35" s="613"/>
      <c r="AF35" s="110"/>
      <c r="AG35" s="10"/>
      <c r="AH35" s="113"/>
      <c r="AI35" s="113"/>
      <c r="AJ35" s="113"/>
      <c r="AK35" s="113"/>
      <c r="AL35" s="113"/>
      <c r="AM35" s="113"/>
    </row>
    <row r="36" spans="1:39" ht="13.5" thickBot="1">
      <c r="A36" s="10"/>
      <c r="B36" s="68"/>
      <c r="C36" s="566" t="s">
        <v>95</v>
      </c>
      <c r="D36" s="566"/>
      <c r="E36" s="566"/>
      <c r="F36" s="566"/>
      <c r="G36" s="570"/>
      <c r="H36" s="566" t="s">
        <v>96</v>
      </c>
      <c r="I36" s="604"/>
      <c r="J36" s="604"/>
      <c r="K36" s="604"/>
      <c r="L36" s="99"/>
      <c r="M36" s="566" t="s">
        <v>97</v>
      </c>
      <c r="N36" s="566"/>
      <c r="O36" s="566"/>
      <c r="P36" s="566"/>
      <c r="Q36" s="99"/>
      <c r="R36" s="570" t="s">
        <v>105</v>
      </c>
      <c r="S36" s="570"/>
      <c r="T36" s="570"/>
      <c r="U36" s="570"/>
      <c r="V36" s="578"/>
      <c r="W36" s="578"/>
      <c r="X36" s="99"/>
      <c r="Y36" s="84"/>
      <c r="Z36" s="87"/>
      <c r="AA36" s="88"/>
      <c r="AB36" s="88"/>
      <c r="AC36" s="88"/>
      <c r="AD36" s="88"/>
      <c r="AE36" s="89"/>
      <c r="AF36" s="96"/>
      <c r="AG36" s="10"/>
      <c r="AH36" s="113"/>
      <c r="AI36" s="113"/>
      <c r="AJ36" s="113"/>
      <c r="AK36" s="113"/>
      <c r="AL36" s="113"/>
      <c r="AM36" s="113"/>
    </row>
    <row r="37" spans="1:39" ht="13.5" thickBot="1">
      <c r="A37" s="10"/>
      <c r="B37" s="68"/>
      <c r="C37" s="592"/>
      <c r="D37" s="593"/>
      <c r="E37" s="593"/>
      <c r="F37" s="594"/>
      <c r="G37" s="591"/>
      <c r="H37" s="595"/>
      <c r="I37" s="596"/>
      <c r="J37" s="596"/>
      <c r="K37" s="597"/>
      <c r="L37" s="104"/>
      <c r="M37" s="592"/>
      <c r="N37" s="598"/>
      <c r="O37" s="598"/>
      <c r="P37" s="599"/>
      <c r="Q37" s="104"/>
      <c r="R37" s="600"/>
      <c r="S37" s="601"/>
      <c r="T37" s="601"/>
      <c r="U37" s="601"/>
      <c r="V37" s="602"/>
      <c r="W37" s="603"/>
      <c r="X37" s="104"/>
      <c r="Y37" s="405"/>
      <c r="Z37" s="531"/>
      <c r="AA37" s="532"/>
      <c r="AB37" s="532"/>
      <c r="AC37" s="532"/>
      <c r="AD37" s="532"/>
      <c r="AE37" s="533"/>
      <c r="AF37" s="96"/>
      <c r="AG37" s="10"/>
      <c r="AH37" s="113"/>
      <c r="AI37" s="113"/>
      <c r="AJ37" s="113"/>
      <c r="AK37" s="113"/>
      <c r="AL37" s="113"/>
      <c r="AM37" s="113"/>
    </row>
    <row r="38" spans="1:33" ht="13.5" thickBot="1">
      <c r="A38" s="10"/>
      <c r="B38" s="68"/>
      <c r="C38" s="570" t="s">
        <v>99</v>
      </c>
      <c r="D38" s="570"/>
      <c r="E38" s="570"/>
      <c r="F38" s="570"/>
      <c r="G38" s="570"/>
      <c r="H38" s="570"/>
      <c r="I38" s="570"/>
      <c r="J38" s="99"/>
      <c r="K38" s="99"/>
      <c r="L38" s="99"/>
      <c r="M38" s="570" t="s">
        <v>100</v>
      </c>
      <c r="N38" s="570"/>
      <c r="O38" s="570"/>
      <c r="P38" s="570"/>
      <c r="Q38" s="578"/>
      <c r="R38" s="578"/>
      <c r="S38" s="578"/>
      <c r="T38" s="578"/>
      <c r="U38" s="578"/>
      <c r="V38" s="578"/>
      <c r="W38" s="578"/>
      <c r="X38" s="84"/>
      <c r="Y38" s="84"/>
      <c r="Z38" s="90"/>
      <c r="AA38" s="91"/>
      <c r="AB38" s="91"/>
      <c r="AC38" s="91"/>
      <c r="AD38" s="91"/>
      <c r="AE38" s="92"/>
      <c r="AF38" s="96"/>
      <c r="AG38" s="10"/>
    </row>
    <row r="39" spans="1:33" ht="12.75">
      <c r="A39" s="10"/>
      <c r="B39" s="68"/>
      <c r="C39" s="582"/>
      <c r="D39" s="583"/>
      <c r="E39" s="583"/>
      <c r="F39" s="583"/>
      <c r="G39" s="583"/>
      <c r="H39" s="583"/>
      <c r="I39" s="583"/>
      <c r="J39" s="584"/>
      <c r="K39" s="585"/>
      <c r="L39" s="105"/>
      <c r="M39" s="582"/>
      <c r="N39" s="583"/>
      <c r="O39" s="583"/>
      <c r="P39" s="589"/>
      <c r="Q39" s="590"/>
      <c r="R39" s="591"/>
      <c r="S39" s="591"/>
      <c r="T39" s="591"/>
      <c r="U39" s="591"/>
      <c r="V39" s="591"/>
      <c r="W39" s="591"/>
      <c r="X39" s="84"/>
      <c r="Y39" s="84"/>
      <c r="Z39" s="84"/>
      <c r="AA39" s="84"/>
      <c r="AB39" s="84"/>
      <c r="AC39" s="84"/>
      <c r="AD39" s="84"/>
      <c r="AE39" s="84"/>
      <c r="AF39" s="96"/>
      <c r="AG39" s="10"/>
    </row>
    <row r="40" spans="1:33" ht="12.75">
      <c r="A40" s="10"/>
      <c r="B40" s="68"/>
      <c r="C40" s="570" t="s">
        <v>101</v>
      </c>
      <c r="D40" s="570"/>
      <c r="E40" s="570"/>
      <c r="F40" s="570"/>
      <c r="G40" s="570"/>
      <c r="H40" s="570"/>
      <c r="I40" s="570"/>
      <c r="J40" s="99"/>
      <c r="K40" s="99"/>
      <c r="L40" s="99"/>
      <c r="M40" s="570" t="s">
        <v>15</v>
      </c>
      <c r="N40" s="578"/>
      <c r="O40" s="578"/>
      <c r="P40" s="578"/>
      <c r="Q40" s="578"/>
      <c r="R40" s="570" t="s">
        <v>102</v>
      </c>
      <c r="S40" s="578"/>
      <c r="T40" s="578"/>
      <c r="U40" s="578"/>
      <c r="V40" s="578"/>
      <c r="W40" s="578"/>
      <c r="X40" s="578"/>
      <c r="Y40" s="578"/>
      <c r="Z40" s="578"/>
      <c r="AA40" s="578"/>
      <c r="AB40" s="578"/>
      <c r="AC40" s="578"/>
      <c r="AD40" s="578"/>
      <c r="AE40" s="578"/>
      <c r="AF40" s="96"/>
      <c r="AG40" s="10"/>
    </row>
    <row r="41" spans="1:33" ht="12.75">
      <c r="A41" s="10"/>
      <c r="B41" s="68"/>
      <c r="C41" s="582"/>
      <c r="D41" s="583"/>
      <c r="E41" s="583"/>
      <c r="F41" s="583"/>
      <c r="G41" s="583"/>
      <c r="H41" s="583"/>
      <c r="I41" s="583"/>
      <c r="J41" s="584"/>
      <c r="K41" s="585"/>
      <c r="L41" s="105"/>
      <c r="M41" s="586"/>
      <c r="N41" s="587"/>
      <c r="O41" s="587"/>
      <c r="P41" s="588"/>
      <c r="Q41" s="85"/>
      <c r="R41" s="582"/>
      <c r="S41" s="583"/>
      <c r="T41" s="583"/>
      <c r="U41" s="583"/>
      <c r="V41" s="584"/>
      <c r="W41" s="584"/>
      <c r="X41" s="584"/>
      <c r="Y41" s="584"/>
      <c r="Z41" s="584"/>
      <c r="AA41" s="584"/>
      <c r="AB41" s="584"/>
      <c r="AC41" s="584"/>
      <c r="AD41" s="584"/>
      <c r="AE41" s="585"/>
      <c r="AF41" s="96"/>
      <c r="AG41" s="10"/>
    </row>
    <row r="42" spans="1:33" ht="7.5" customHeight="1">
      <c r="A42" s="10"/>
      <c r="B42" s="68"/>
      <c r="C42" s="544"/>
      <c r="D42" s="544"/>
      <c r="E42" s="544"/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4"/>
      <c r="T42" s="544"/>
      <c r="U42" s="544"/>
      <c r="V42" s="544"/>
      <c r="W42" s="544"/>
      <c r="X42" s="544"/>
      <c r="Y42" s="544"/>
      <c r="Z42" s="544"/>
      <c r="AA42" s="544"/>
      <c r="AB42" s="544"/>
      <c r="AC42" s="544"/>
      <c r="AD42" s="544"/>
      <c r="AE42" s="544"/>
      <c r="AF42" s="96"/>
      <c r="AG42" s="10"/>
    </row>
    <row r="43" spans="1:33" ht="12.75">
      <c r="A43" s="10"/>
      <c r="B43" s="71"/>
      <c r="C43" s="569" t="s">
        <v>106</v>
      </c>
      <c r="D43" s="569"/>
      <c r="E43" s="569"/>
      <c r="F43" s="569"/>
      <c r="G43" s="569"/>
      <c r="H43" s="569"/>
      <c r="I43" s="569"/>
      <c r="J43" s="569"/>
      <c r="K43" s="569"/>
      <c r="L43" s="569"/>
      <c r="M43" s="569"/>
      <c r="N43" s="569"/>
      <c r="O43" s="569"/>
      <c r="P43" s="569"/>
      <c r="Q43" s="569"/>
      <c r="R43" s="569"/>
      <c r="S43" s="569"/>
      <c r="T43" s="569"/>
      <c r="U43" s="569"/>
      <c r="V43" s="569"/>
      <c r="W43" s="569"/>
      <c r="X43" s="569"/>
      <c r="Y43" s="569"/>
      <c r="Z43" s="569"/>
      <c r="AA43" s="569"/>
      <c r="AB43" s="569"/>
      <c r="AC43" s="569"/>
      <c r="AD43" s="569"/>
      <c r="AE43" s="569"/>
      <c r="AF43" s="110"/>
      <c r="AG43" s="10"/>
    </row>
    <row r="44" spans="1:33" ht="9.75" customHeight="1">
      <c r="A44" s="10"/>
      <c r="B44" s="68"/>
      <c r="C44" s="534" t="s">
        <v>125</v>
      </c>
      <c r="D44" s="535"/>
      <c r="E44" s="535"/>
      <c r="F44" s="535"/>
      <c r="G44" s="535"/>
      <c r="H44" s="535"/>
      <c r="I44" s="535"/>
      <c r="J44" s="535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/>
      <c r="AA44" s="580" t="s">
        <v>19</v>
      </c>
      <c r="AB44" s="581"/>
      <c r="AC44" s="103"/>
      <c r="AD44" s="580" t="s">
        <v>20</v>
      </c>
      <c r="AE44" s="581"/>
      <c r="AF44" s="96"/>
      <c r="AG44" s="10"/>
    </row>
    <row r="45" spans="1:33" ht="12.75" customHeight="1">
      <c r="A45" s="10"/>
      <c r="B45" s="68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/>
      <c r="AA45" s="576"/>
      <c r="AB45" s="577"/>
      <c r="AC45" s="86"/>
      <c r="AD45" s="576"/>
      <c r="AE45" s="577"/>
      <c r="AF45" s="96"/>
      <c r="AG45" s="10"/>
    </row>
    <row r="46" spans="1:33" ht="9.75" customHeight="1">
      <c r="A46" s="10"/>
      <c r="B46" s="68"/>
      <c r="C46" s="535"/>
      <c r="D46" s="535"/>
      <c r="E46" s="535"/>
      <c r="F46" s="535"/>
      <c r="G46" s="535"/>
      <c r="H46" s="535"/>
      <c r="I46" s="535"/>
      <c r="J46" s="535"/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5"/>
      <c r="AA46" s="95"/>
      <c r="AB46" s="95"/>
      <c r="AC46" s="95"/>
      <c r="AD46" s="95"/>
      <c r="AE46" s="95"/>
      <c r="AF46" s="96"/>
      <c r="AG46" s="10"/>
    </row>
    <row r="47" spans="1:33" ht="12.75">
      <c r="A47" s="10"/>
      <c r="B47" s="71"/>
      <c r="C47" s="569" t="s">
        <v>107</v>
      </c>
      <c r="D47" s="569"/>
      <c r="E47" s="569"/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69"/>
      <c r="S47" s="569"/>
      <c r="T47" s="569"/>
      <c r="U47" s="569"/>
      <c r="V47" s="569"/>
      <c r="W47" s="569"/>
      <c r="X47" s="569"/>
      <c r="Y47" s="569"/>
      <c r="Z47" s="569"/>
      <c r="AA47" s="569"/>
      <c r="AB47" s="569"/>
      <c r="AC47" s="569"/>
      <c r="AD47" s="569"/>
      <c r="AE47" s="569"/>
      <c r="AF47" s="110"/>
      <c r="AG47" s="10"/>
    </row>
    <row r="48" spans="1:33" ht="3" customHeight="1">
      <c r="A48" s="10"/>
      <c r="B48" s="68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96"/>
      <c r="AG48" s="10"/>
    </row>
    <row r="49" spans="1:33" ht="12.75">
      <c r="A49" s="10"/>
      <c r="B49" s="68"/>
      <c r="C49" s="571" t="s">
        <v>108</v>
      </c>
      <c r="D49" s="571"/>
      <c r="E49" s="571"/>
      <c r="F49" s="571"/>
      <c r="G49" s="571"/>
      <c r="H49" s="571"/>
      <c r="I49" s="571"/>
      <c r="J49" s="571"/>
      <c r="K49" s="571"/>
      <c r="L49" s="571"/>
      <c r="M49" s="571"/>
      <c r="N49" s="571"/>
      <c r="O49" s="571"/>
      <c r="P49" s="571"/>
      <c r="Q49" s="571"/>
      <c r="R49" s="571"/>
      <c r="S49" s="571"/>
      <c r="T49" s="571"/>
      <c r="U49" s="571"/>
      <c r="V49" s="571"/>
      <c r="W49" s="571"/>
      <c r="X49" s="571"/>
      <c r="Y49" s="571"/>
      <c r="Z49" s="571"/>
      <c r="AA49" s="571"/>
      <c r="AB49" s="571"/>
      <c r="AC49" s="571"/>
      <c r="AD49" s="571"/>
      <c r="AE49" s="571"/>
      <c r="AF49" s="96"/>
      <c r="AG49" s="10"/>
    </row>
    <row r="50" spans="1:33" ht="13.5" customHeight="1">
      <c r="A50" s="10"/>
      <c r="B50" s="68"/>
      <c r="C50" s="103"/>
      <c r="D50" s="103"/>
      <c r="E50" s="103"/>
      <c r="F50" s="103"/>
      <c r="G50" s="103"/>
      <c r="H50" s="103"/>
      <c r="I50" s="572"/>
      <c r="J50" s="573"/>
      <c r="K50" s="573"/>
      <c r="L50" s="573"/>
      <c r="M50" s="574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95"/>
      <c r="AB50" s="95"/>
      <c r="AC50" s="95"/>
      <c r="AD50" s="95"/>
      <c r="AE50" s="95"/>
      <c r="AF50" s="96"/>
      <c r="AG50" s="10"/>
    </row>
    <row r="51" spans="1:33" ht="12.75">
      <c r="A51" s="10"/>
      <c r="B51" s="68"/>
      <c r="C51" s="575" t="s">
        <v>109</v>
      </c>
      <c r="D51" s="575"/>
      <c r="E51" s="575"/>
      <c r="F51" s="575"/>
      <c r="G51" s="575"/>
      <c r="H51" s="575"/>
      <c r="I51" s="575"/>
      <c r="J51" s="575"/>
      <c r="K51" s="575"/>
      <c r="L51" s="575"/>
      <c r="M51" s="575"/>
      <c r="N51" s="575"/>
      <c r="O51" s="575"/>
      <c r="P51" s="575"/>
      <c r="Q51" s="575"/>
      <c r="R51" s="575"/>
      <c r="S51" s="575"/>
      <c r="T51" s="575"/>
      <c r="U51" s="575"/>
      <c r="V51" s="575"/>
      <c r="W51" s="575"/>
      <c r="X51" s="575"/>
      <c r="Y51" s="575"/>
      <c r="Z51" s="575"/>
      <c r="AA51" s="575"/>
      <c r="AB51" s="575"/>
      <c r="AC51" s="575"/>
      <c r="AD51" s="575"/>
      <c r="AE51" s="575"/>
      <c r="AF51" s="96"/>
      <c r="AG51" s="10"/>
    </row>
    <row r="52" spans="1:33" ht="13.5" customHeight="1">
      <c r="A52" s="10"/>
      <c r="B52" s="68"/>
      <c r="C52" s="560"/>
      <c r="D52" s="561"/>
      <c r="E52" s="561"/>
      <c r="F52" s="561"/>
      <c r="G52" s="561"/>
      <c r="H52" s="561"/>
      <c r="I52" s="561"/>
      <c r="J52" s="562"/>
      <c r="K52" s="562"/>
      <c r="L52" s="562"/>
      <c r="M52" s="562"/>
      <c r="N52" s="562"/>
      <c r="O52" s="562"/>
      <c r="P52" s="562"/>
      <c r="Q52" s="562"/>
      <c r="R52" s="562"/>
      <c r="S52" s="562"/>
      <c r="T52" s="562"/>
      <c r="U52" s="562"/>
      <c r="V52" s="562"/>
      <c r="W52" s="562"/>
      <c r="X52" s="562"/>
      <c r="Y52" s="562"/>
      <c r="Z52" s="562"/>
      <c r="AA52" s="562"/>
      <c r="AB52" s="562"/>
      <c r="AC52" s="562"/>
      <c r="AD52" s="562"/>
      <c r="AE52" s="563"/>
      <c r="AF52" s="96"/>
      <c r="AG52" s="10"/>
    </row>
    <row r="53" spans="1:33" ht="7.5" customHeight="1">
      <c r="A53" s="10"/>
      <c r="B53" s="68"/>
      <c r="C53" s="544"/>
      <c r="D53" s="544"/>
      <c r="E53" s="544"/>
      <c r="F53" s="544"/>
      <c r="G53" s="544"/>
      <c r="H53" s="544"/>
      <c r="I53" s="544"/>
      <c r="J53" s="544"/>
      <c r="K53" s="544"/>
      <c r="L53" s="544"/>
      <c r="M53" s="544"/>
      <c r="N53" s="544"/>
      <c r="O53" s="544"/>
      <c r="P53" s="544"/>
      <c r="Q53" s="544"/>
      <c r="R53" s="544"/>
      <c r="S53" s="544"/>
      <c r="T53" s="544"/>
      <c r="U53" s="544"/>
      <c r="V53" s="544"/>
      <c r="W53" s="544"/>
      <c r="X53" s="544"/>
      <c r="Y53" s="544"/>
      <c r="Z53" s="544"/>
      <c r="AA53" s="544"/>
      <c r="AB53" s="544"/>
      <c r="AC53" s="544"/>
      <c r="AD53" s="544"/>
      <c r="AE53" s="544"/>
      <c r="AF53" s="96"/>
      <c r="AG53" s="10"/>
    </row>
    <row r="54" spans="1:33" ht="12.75">
      <c r="A54" s="10"/>
      <c r="B54" s="71"/>
      <c r="C54" s="569" t="s">
        <v>110</v>
      </c>
      <c r="D54" s="569"/>
      <c r="E54" s="569"/>
      <c r="F54" s="569"/>
      <c r="G54" s="569"/>
      <c r="H54" s="569"/>
      <c r="I54" s="569"/>
      <c r="J54" s="569"/>
      <c r="K54" s="569"/>
      <c r="L54" s="569"/>
      <c r="M54" s="569"/>
      <c r="N54" s="569"/>
      <c r="O54" s="569"/>
      <c r="P54" s="569"/>
      <c r="Q54" s="569"/>
      <c r="R54" s="569"/>
      <c r="S54" s="569"/>
      <c r="T54" s="569"/>
      <c r="U54" s="569"/>
      <c r="V54" s="569"/>
      <c r="W54" s="569"/>
      <c r="X54" s="569"/>
      <c r="Y54" s="569"/>
      <c r="Z54" s="569"/>
      <c r="AA54" s="569"/>
      <c r="AB54" s="569"/>
      <c r="AC54" s="569"/>
      <c r="AD54" s="569"/>
      <c r="AE54" s="569"/>
      <c r="AF54" s="110"/>
      <c r="AG54" s="10"/>
    </row>
    <row r="55" spans="1:33" ht="12.75">
      <c r="A55" s="10"/>
      <c r="B55" s="68"/>
      <c r="C55" s="570" t="s">
        <v>111</v>
      </c>
      <c r="D55" s="570"/>
      <c r="E55" s="570"/>
      <c r="F55" s="570"/>
      <c r="G55" s="570"/>
      <c r="H55" s="570"/>
      <c r="I55" s="570"/>
      <c r="J55" s="570"/>
      <c r="K55" s="570"/>
      <c r="L55" s="570"/>
      <c r="M55" s="570"/>
      <c r="N55" s="570"/>
      <c r="O55" s="570"/>
      <c r="P55" s="570"/>
      <c r="Q55" s="570"/>
      <c r="R55" s="570"/>
      <c r="S55" s="570"/>
      <c r="T55" s="570"/>
      <c r="U55" s="570"/>
      <c r="V55" s="570"/>
      <c r="W55" s="570"/>
      <c r="X55" s="570"/>
      <c r="Y55" s="570"/>
      <c r="Z55" s="570"/>
      <c r="AA55" s="95"/>
      <c r="AB55" s="95"/>
      <c r="AC55" s="95"/>
      <c r="AD55" s="95"/>
      <c r="AE55" s="95"/>
      <c r="AF55" s="96"/>
      <c r="AG55" s="10"/>
    </row>
    <row r="56" spans="1:33" ht="12.75">
      <c r="A56" s="10"/>
      <c r="B56" s="68"/>
      <c r="C56" s="560"/>
      <c r="D56" s="561"/>
      <c r="E56" s="561"/>
      <c r="F56" s="561"/>
      <c r="G56" s="561"/>
      <c r="H56" s="561"/>
      <c r="I56" s="561"/>
      <c r="J56" s="562"/>
      <c r="K56" s="562"/>
      <c r="L56" s="562"/>
      <c r="M56" s="562"/>
      <c r="N56" s="562"/>
      <c r="O56" s="562"/>
      <c r="P56" s="562"/>
      <c r="Q56" s="562"/>
      <c r="R56" s="562"/>
      <c r="S56" s="562"/>
      <c r="T56" s="562"/>
      <c r="U56" s="562"/>
      <c r="V56" s="562"/>
      <c r="W56" s="562"/>
      <c r="X56" s="562"/>
      <c r="Y56" s="562"/>
      <c r="Z56" s="562"/>
      <c r="AA56" s="562"/>
      <c r="AB56" s="562"/>
      <c r="AC56" s="562"/>
      <c r="AD56" s="562"/>
      <c r="AE56" s="563"/>
      <c r="AF56" s="96"/>
      <c r="AG56" s="10"/>
    </row>
    <row r="57" spans="1:33" ht="3" customHeight="1">
      <c r="A57" s="394"/>
      <c r="B57" s="395"/>
      <c r="C57" s="406"/>
      <c r="D57" s="406"/>
      <c r="E57" s="406"/>
      <c r="F57" s="406"/>
      <c r="G57" s="406"/>
      <c r="H57" s="406"/>
      <c r="I57" s="406"/>
      <c r="J57" s="407"/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4"/>
      <c r="AG57" s="394"/>
    </row>
    <row r="58" spans="1:33" ht="21.75" customHeight="1">
      <c r="A58" s="10"/>
      <c r="B58" s="68"/>
      <c r="C58" s="564" t="s">
        <v>112</v>
      </c>
      <c r="D58" s="564"/>
      <c r="E58" s="564"/>
      <c r="F58" s="564"/>
      <c r="G58" s="564"/>
      <c r="H58" s="564"/>
      <c r="I58" s="564"/>
      <c r="J58" s="564"/>
      <c r="K58" s="564"/>
      <c r="L58" s="564"/>
      <c r="M58" s="564"/>
      <c r="N58" s="564"/>
      <c r="O58" s="564"/>
      <c r="P58" s="564"/>
      <c r="Q58" s="564"/>
      <c r="R58" s="564"/>
      <c r="S58" s="564"/>
      <c r="T58" s="564"/>
      <c r="U58" s="564"/>
      <c r="V58" s="564"/>
      <c r="W58" s="564"/>
      <c r="X58" s="564"/>
      <c r="Y58" s="564"/>
      <c r="Z58" s="564"/>
      <c r="AA58" s="565"/>
      <c r="AB58" s="565"/>
      <c r="AC58" s="565"/>
      <c r="AD58" s="565"/>
      <c r="AE58" s="565"/>
      <c r="AF58" s="96"/>
      <c r="AG58" s="10"/>
    </row>
    <row r="59" spans="1:33" ht="4.5" customHeight="1">
      <c r="A59" s="10"/>
      <c r="B59" s="68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4"/>
      <c r="AC59" s="94"/>
      <c r="AD59" s="94"/>
      <c r="AE59" s="94"/>
      <c r="AF59" s="96"/>
      <c r="AG59" s="10"/>
    </row>
    <row r="60" spans="1:33" ht="12.75">
      <c r="A60" s="10"/>
      <c r="B60" s="68"/>
      <c r="C60" s="566" t="s">
        <v>113</v>
      </c>
      <c r="D60" s="566"/>
      <c r="E60" s="566"/>
      <c r="F60" s="544"/>
      <c r="G60" s="544"/>
      <c r="H60" s="544"/>
      <c r="I60" s="544"/>
      <c r="J60" s="544"/>
      <c r="K60" s="544"/>
      <c r="L60" s="544"/>
      <c r="M60" s="544"/>
      <c r="N60" s="544"/>
      <c r="O60" s="544"/>
      <c r="P60" s="544"/>
      <c r="Q60" s="544"/>
      <c r="R60" s="544"/>
      <c r="S60" s="544"/>
      <c r="T60" s="544"/>
      <c r="U60" s="544"/>
      <c r="V60" s="544"/>
      <c r="W60" s="567" t="s">
        <v>114</v>
      </c>
      <c r="X60" s="568"/>
      <c r="Y60" s="568"/>
      <c r="Z60" s="568"/>
      <c r="AA60" s="568"/>
      <c r="AB60" s="568"/>
      <c r="AC60" s="568"/>
      <c r="AD60" s="568"/>
      <c r="AE60" s="568"/>
      <c r="AF60" s="96"/>
      <c r="AG60" s="10"/>
    </row>
    <row r="61" spans="1:33" ht="12.75">
      <c r="A61" s="10"/>
      <c r="B61" s="68"/>
      <c r="C61" s="548">
        <f ca="1">+TODAY()</f>
        <v>39898</v>
      </c>
      <c r="D61" s="549"/>
      <c r="E61" s="550"/>
      <c r="F61" s="95"/>
      <c r="G61" s="551" t="s">
        <v>115</v>
      </c>
      <c r="H61" s="552"/>
      <c r="I61" s="552"/>
      <c r="J61" s="552"/>
      <c r="K61" s="553"/>
      <c r="L61" s="95"/>
      <c r="M61" s="551" t="s">
        <v>116</v>
      </c>
      <c r="N61" s="552"/>
      <c r="O61" s="552"/>
      <c r="P61" s="552"/>
      <c r="Q61" s="552"/>
      <c r="R61" s="552"/>
      <c r="S61" s="552"/>
      <c r="T61" s="553"/>
      <c r="U61" s="543"/>
      <c r="V61" s="544"/>
      <c r="W61" s="544"/>
      <c r="X61" s="547"/>
      <c r="Y61" s="538"/>
      <c r="Z61" s="539"/>
      <c r="AA61" s="539"/>
      <c r="AB61" s="539"/>
      <c r="AC61" s="539"/>
      <c r="AD61" s="539"/>
      <c r="AE61" s="540"/>
      <c r="AF61" s="96"/>
      <c r="AG61" s="10"/>
    </row>
    <row r="62" spans="1:33" ht="12.75">
      <c r="A62" s="10"/>
      <c r="B62" s="68"/>
      <c r="C62" s="541" t="s">
        <v>117</v>
      </c>
      <c r="D62" s="542"/>
      <c r="E62" s="542"/>
      <c r="F62" s="95"/>
      <c r="G62" s="554"/>
      <c r="H62" s="555"/>
      <c r="I62" s="555"/>
      <c r="J62" s="555"/>
      <c r="K62" s="556"/>
      <c r="L62" s="95"/>
      <c r="M62" s="554"/>
      <c r="N62" s="555"/>
      <c r="O62" s="555"/>
      <c r="P62" s="555"/>
      <c r="Q62" s="555"/>
      <c r="R62" s="555"/>
      <c r="S62" s="555"/>
      <c r="T62" s="556"/>
      <c r="U62" s="543"/>
      <c r="V62" s="544"/>
      <c r="W62" s="544"/>
      <c r="X62" s="544"/>
      <c r="Y62" s="544"/>
      <c r="Z62" s="544"/>
      <c r="AA62" s="544"/>
      <c r="AB62" s="544"/>
      <c r="AC62" s="544"/>
      <c r="AD62" s="544"/>
      <c r="AE62" s="544"/>
      <c r="AF62" s="96"/>
      <c r="AG62" s="10"/>
    </row>
    <row r="63" spans="1:33" ht="12.75">
      <c r="A63" s="10"/>
      <c r="B63" s="68"/>
      <c r="C63" s="545">
        <v>0</v>
      </c>
      <c r="D63" s="546"/>
      <c r="E63" s="2"/>
      <c r="F63" s="95"/>
      <c r="G63" s="554"/>
      <c r="H63" s="555"/>
      <c r="I63" s="555"/>
      <c r="J63" s="555"/>
      <c r="K63" s="556"/>
      <c r="L63" s="95"/>
      <c r="M63" s="554"/>
      <c r="N63" s="555"/>
      <c r="O63" s="555"/>
      <c r="P63" s="555"/>
      <c r="Q63" s="555"/>
      <c r="R63" s="555"/>
      <c r="S63" s="555"/>
      <c r="T63" s="556"/>
      <c r="U63" s="543"/>
      <c r="V63" s="544"/>
      <c r="W63" s="544"/>
      <c r="X63" s="544"/>
      <c r="Y63" s="544"/>
      <c r="Z63" s="544"/>
      <c r="AA63" s="544"/>
      <c r="AB63" s="544"/>
      <c r="AC63" s="544"/>
      <c r="AD63" s="544"/>
      <c r="AE63" s="544"/>
      <c r="AF63" s="96"/>
      <c r="AG63" s="10"/>
    </row>
    <row r="64" spans="1:33" ht="12.75">
      <c r="A64" s="10"/>
      <c r="B64" s="68"/>
      <c r="C64" s="95"/>
      <c r="D64" s="544"/>
      <c r="E64" s="544"/>
      <c r="F64" s="547"/>
      <c r="G64" s="554"/>
      <c r="H64" s="555"/>
      <c r="I64" s="555"/>
      <c r="J64" s="555"/>
      <c r="K64" s="556"/>
      <c r="L64" s="95"/>
      <c r="M64" s="554"/>
      <c r="N64" s="555"/>
      <c r="O64" s="555"/>
      <c r="P64" s="555"/>
      <c r="Q64" s="555"/>
      <c r="R64" s="555"/>
      <c r="S64" s="555"/>
      <c r="T64" s="556"/>
      <c r="U64" s="543"/>
      <c r="V64" s="544"/>
      <c r="W64" s="544"/>
      <c r="X64" s="544"/>
      <c r="Y64" s="544"/>
      <c r="Z64" s="544"/>
      <c r="AA64" s="544"/>
      <c r="AB64" s="544"/>
      <c r="AC64" s="544"/>
      <c r="AD64" s="544"/>
      <c r="AE64" s="544"/>
      <c r="AF64" s="96"/>
      <c r="AG64" s="10"/>
    </row>
    <row r="65" spans="1:33" ht="20.25" customHeight="1">
      <c r="A65" s="10"/>
      <c r="B65" s="68"/>
      <c r="C65" s="95"/>
      <c r="D65" s="544"/>
      <c r="E65" s="544"/>
      <c r="F65" s="547"/>
      <c r="G65" s="557"/>
      <c r="H65" s="558"/>
      <c r="I65" s="558"/>
      <c r="J65" s="558"/>
      <c r="K65" s="559"/>
      <c r="L65" s="95"/>
      <c r="M65" s="557"/>
      <c r="N65" s="558"/>
      <c r="O65" s="558"/>
      <c r="P65" s="558"/>
      <c r="Q65" s="558"/>
      <c r="R65" s="558"/>
      <c r="S65" s="558"/>
      <c r="T65" s="559"/>
      <c r="U65" s="543"/>
      <c r="V65" s="544"/>
      <c r="W65" s="544"/>
      <c r="X65" s="544"/>
      <c r="Y65" s="67"/>
      <c r="Z65" s="67"/>
      <c r="AA65" s="67"/>
      <c r="AB65" s="67"/>
      <c r="AC65" s="67"/>
      <c r="AD65" s="67"/>
      <c r="AE65" s="95"/>
      <c r="AF65" s="96"/>
      <c r="AG65" s="10"/>
    </row>
    <row r="66" spans="1:33" ht="12.75">
      <c r="A66" s="10"/>
      <c r="B66" s="66"/>
      <c r="C66" s="111" t="s">
        <v>63</v>
      </c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536" t="s">
        <v>118</v>
      </c>
      <c r="Z66" s="536"/>
      <c r="AA66" s="536"/>
      <c r="AB66" s="536"/>
      <c r="AC66" s="536"/>
      <c r="AD66" s="536"/>
      <c r="AE66" s="537"/>
      <c r="AF66" s="108"/>
      <c r="AG66" s="10"/>
    </row>
    <row r="67" spans="1:33" ht="7.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</sheetData>
  <sheetProtection sheet="1" selectLockedCells="1"/>
  <mergeCells count="135">
    <mergeCell ref="C2:E2"/>
    <mergeCell ref="F2:Y2"/>
    <mergeCell ref="Z2:AE4"/>
    <mergeCell ref="C3:E3"/>
    <mergeCell ref="F3:Y3"/>
    <mergeCell ref="C4:E4"/>
    <mergeCell ref="I4:P4"/>
    <mergeCell ref="Q4:X4"/>
    <mergeCell ref="J9:J10"/>
    <mergeCell ref="L9:L10"/>
    <mergeCell ref="N9:N10"/>
    <mergeCell ref="C5:AE5"/>
    <mergeCell ref="C6:AE6"/>
    <mergeCell ref="C8:H8"/>
    <mergeCell ref="I8:O8"/>
    <mergeCell ref="P8:AE8"/>
    <mergeCell ref="X9:X10"/>
    <mergeCell ref="Z9:Z10"/>
    <mergeCell ref="AB9:AB10"/>
    <mergeCell ref="AD9:AD10"/>
    <mergeCell ref="P9:P10"/>
    <mergeCell ref="R9:R10"/>
    <mergeCell ref="T9:T10"/>
    <mergeCell ref="V9:V10"/>
    <mergeCell ref="C15:E16"/>
    <mergeCell ref="H15:K15"/>
    <mergeCell ref="M15:P15"/>
    <mergeCell ref="S15:X15"/>
    <mergeCell ref="C12:AE12"/>
    <mergeCell ref="C13:E13"/>
    <mergeCell ref="F14:Q14"/>
    <mergeCell ref="Z15:AE15"/>
    <mergeCell ref="H16:K16"/>
    <mergeCell ref="M16:P16"/>
    <mergeCell ref="Q16:R16"/>
    <mergeCell ref="S16:X16"/>
    <mergeCell ref="Z16:AE16"/>
    <mergeCell ref="V18:AB18"/>
    <mergeCell ref="AC18:AE19"/>
    <mergeCell ref="E19:E20"/>
    <mergeCell ref="F19:L19"/>
    <mergeCell ref="N19:T19"/>
    <mergeCell ref="F18:L18"/>
    <mergeCell ref="M18:M19"/>
    <mergeCell ref="N18:T18"/>
    <mergeCell ref="U18:U19"/>
    <mergeCell ref="V22:AB22"/>
    <mergeCell ref="AC22:AE23"/>
    <mergeCell ref="F23:T23"/>
    <mergeCell ref="V23:AB23"/>
    <mergeCell ref="V19:AB19"/>
    <mergeCell ref="F20:T20"/>
    <mergeCell ref="U20:U21"/>
    <mergeCell ref="AA29:AE29"/>
    <mergeCell ref="F24:AB24"/>
    <mergeCell ref="AC24:AE25"/>
    <mergeCell ref="F25:AB25"/>
    <mergeCell ref="C26:AE26"/>
    <mergeCell ref="C21:E25"/>
    <mergeCell ref="F21:T21"/>
    <mergeCell ref="V21:AB21"/>
    <mergeCell ref="F22:T22"/>
    <mergeCell ref="U22:U23"/>
    <mergeCell ref="C30:AE30"/>
    <mergeCell ref="C31:G31"/>
    <mergeCell ref="H31:K31"/>
    <mergeCell ref="L31:AE31"/>
    <mergeCell ref="C27:AE27"/>
    <mergeCell ref="C28:AE28"/>
    <mergeCell ref="C29:Q29"/>
    <mergeCell ref="R29:S29"/>
    <mergeCell ref="T29:X29"/>
    <mergeCell ref="Y29:Z29"/>
    <mergeCell ref="C34:AE34"/>
    <mergeCell ref="C35:X35"/>
    <mergeCell ref="C32:AE32"/>
    <mergeCell ref="C33:G33"/>
    <mergeCell ref="H33:K33"/>
    <mergeCell ref="L33:AE33"/>
    <mergeCell ref="AA35:AE35"/>
    <mergeCell ref="R36:W36"/>
    <mergeCell ref="C37:F37"/>
    <mergeCell ref="H37:K37"/>
    <mergeCell ref="M37:P37"/>
    <mergeCell ref="R37:W37"/>
    <mergeCell ref="C36:F36"/>
    <mergeCell ref="G36:G37"/>
    <mergeCell ref="H36:K36"/>
    <mergeCell ref="M36:P36"/>
    <mergeCell ref="M40:Q40"/>
    <mergeCell ref="R40:AE40"/>
    <mergeCell ref="C41:K41"/>
    <mergeCell ref="M41:P41"/>
    <mergeCell ref="R41:AE41"/>
    <mergeCell ref="C38:I38"/>
    <mergeCell ref="M38:W38"/>
    <mergeCell ref="C39:K39"/>
    <mergeCell ref="M39:P39"/>
    <mergeCell ref="Q39:W39"/>
    <mergeCell ref="AA45:AB45"/>
    <mergeCell ref="AD45:AE45"/>
    <mergeCell ref="F13:T13"/>
    <mergeCell ref="C9:F11"/>
    <mergeCell ref="V20:AC20"/>
    <mergeCell ref="C42:AE42"/>
    <mergeCell ref="C43:AE43"/>
    <mergeCell ref="AA44:AB44"/>
    <mergeCell ref="AD44:AE44"/>
    <mergeCell ref="C40:I40"/>
    <mergeCell ref="C52:AE52"/>
    <mergeCell ref="C53:AE53"/>
    <mergeCell ref="C54:AE54"/>
    <mergeCell ref="C55:Z55"/>
    <mergeCell ref="C47:AE47"/>
    <mergeCell ref="C49:AE49"/>
    <mergeCell ref="I50:M50"/>
    <mergeCell ref="C51:AE51"/>
    <mergeCell ref="G61:K65"/>
    <mergeCell ref="M61:T65"/>
    <mergeCell ref="U61:X61"/>
    <mergeCell ref="C56:AE56"/>
    <mergeCell ref="C58:AE58"/>
    <mergeCell ref="C60:E60"/>
    <mergeCell ref="F60:V60"/>
    <mergeCell ref="W60:AE60"/>
    <mergeCell ref="Z37:AE37"/>
    <mergeCell ref="C44:Z46"/>
    <mergeCell ref="Y66:AE66"/>
    <mergeCell ref="Y61:AE61"/>
    <mergeCell ref="C62:E62"/>
    <mergeCell ref="U62:AE64"/>
    <mergeCell ref="C63:D63"/>
    <mergeCell ref="D64:F65"/>
    <mergeCell ref="U65:X65"/>
    <mergeCell ref="C61:E61"/>
  </mergeCells>
  <dataValidations count="4">
    <dataValidation type="whole" operator="greaterThanOrEqual" allowBlank="1" showInputMessage="1" showErrorMessage="1" sqref="I8:O8">
      <formula1>0</formula1>
    </dataValidation>
    <dataValidation type="list" allowBlank="1" showInputMessage="1" showErrorMessage="1" sqref="D19 AA45:AB45 AD45:AE45 D14">
      <formula1>$AI$16:$AI$17</formula1>
    </dataValidation>
    <dataValidation type="list" allowBlank="1" showInputMessage="1" showErrorMessage="1" sqref="R29:S29 Y29:Z29">
      <formula1>$AI$16:$AI$17</formula1>
    </dataValidation>
    <dataValidation type="list" allowBlank="1" showInputMessage="1" showErrorMessage="1" sqref="I10 K10 M10 O10 Q10 S10 U10 W10 Y10 AA10 AC10 AE10">
      <formula1>$AH$10:$AH$11</formula1>
    </dataValidation>
  </dataValidations>
  <printOptions/>
  <pageMargins left="0.1968503937007874" right="0.1968503937007874" top="0.1968503937007874" bottom="0.1968503937007874" header="0.1968503937007874" footer="0.1968503937007874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A1:BM178"/>
  <sheetViews>
    <sheetView showGridLines="0" showRowColHeaders="0" zoomScalePageLayoutView="0" workbookViewId="0" topLeftCell="A1">
      <selection activeCell="C4" sqref="C4:I6"/>
    </sheetView>
  </sheetViews>
  <sheetFormatPr defaultColWidth="3.8515625" defaultRowHeight="12.75"/>
  <cols>
    <col min="1" max="1" width="0.85546875" style="238" customWidth="1"/>
    <col min="2" max="2" width="0.71875" style="238" customWidth="1"/>
    <col min="3" max="26" width="3.8515625" style="238" customWidth="1"/>
    <col min="27" max="28" width="4.00390625" style="238" customWidth="1"/>
    <col min="29" max="29" width="0.85546875" style="238" customWidth="1"/>
    <col min="30" max="30" width="0.42578125" style="238" customWidth="1"/>
    <col min="31" max="31" width="0.85546875" style="238" customWidth="1"/>
    <col min="32" max="32" width="3.8515625" style="238" customWidth="1"/>
    <col min="33" max="33" width="63.57421875" style="238" hidden="1" customWidth="1"/>
    <col min="34" max="34" width="4.57421875" style="238" hidden="1" customWidth="1"/>
    <col min="35" max="196" width="3.8515625" style="238" customWidth="1"/>
    <col min="197" max="16384" width="3.8515625" style="238" customWidth="1"/>
  </cols>
  <sheetData>
    <row r="1" spans="1:31" ht="16.5" customHeight="1" thickTop="1">
      <c r="A1" s="115"/>
      <c r="B1" s="115"/>
      <c r="C1" s="116"/>
      <c r="D1" s="116"/>
      <c r="E1" s="116"/>
      <c r="F1" s="116"/>
      <c r="G1" s="116"/>
      <c r="H1" s="116"/>
      <c r="I1" s="116"/>
      <c r="J1" s="116"/>
      <c r="K1" s="117"/>
      <c r="L1" s="117"/>
      <c r="M1" s="117"/>
      <c r="N1" s="117"/>
      <c r="O1" s="116"/>
      <c r="P1" s="116"/>
      <c r="Q1" s="116"/>
      <c r="R1" s="116"/>
      <c r="S1" s="116"/>
      <c r="T1" s="118"/>
      <c r="U1" s="119" t="s">
        <v>293</v>
      </c>
      <c r="V1" s="120"/>
      <c r="W1" s="121"/>
      <c r="X1" s="121"/>
      <c r="Y1" s="122"/>
      <c r="Z1" s="122"/>
      <c r="AA1" s="120"/>
      <c r="AB1" s="120"/>
      <c r="AC1" s="123"/>
      <c r="AD1" s="116"/>
      <c r="AE1" s="115"/>
    </row>
    <row r="2" spans="1:31" ht="12.75" customHeight="1">
      <c r="A2" s="115"/>
      <c r="B2" s="115"/>
      <c r="C2" s="116"/>
      <c r="D2" s="115"/>
      <c r="E2" s="114"/>
      <c r="F2" s="114"/>
      <c r="G2" s="114"/>
      <c r="H2" s="114"/>
      <c r="I2" s="114"/>
      <c r="J2" s="114"/>
      <c r="K2" s="698" t="s">
        <v>130</v>
      </c>
      <c r="L2" s="699"/>
      <c r="M2" s="699"/>
      <c r="N2" s="699"/>
      <c r="O2" s="699"/>
      <c r="P2" s="699"/>
      <c r="Q2" s="699"/>
      <c r="R2" s="114"/>
      <c r="S2" s="114"/>
      <c r="T2" s="114"/>
      <c r="U2" s="124"/>
      <c r="V2" s="114"/>
      <c r="W2" s="114"/>
      <c r="X2" s="114"/>
      <c r="Y2" s="114"/>
      <c r="Z2" s="114"/>
      <c r="AA2" s="114"/>
      <c r="AB2" s="114"/>
      <c r="AC2" s="125"/>
      <c r="AD2" s="114"/>
      <c r="AE2" s="115"/>
    </row>
    <row r="3" spans="1:34" ht="12.75" customHeight="1">
      <c r="A3" s="115"/>
      <c r="B3" s="115"/>
      <c r="C3" s="379" t="s">
        <v>282</v>
      </c>
      <c r="D3" s="114"/>
      <c r="E3" s="114"/>
      <c r="F3" s="114"/>
      <c r="G3" s="114"/>
      <c r="H3" s="115"/>
      <c r="I3" s="114"/>
      <c r="J3" s="114"/>
      <c r="K3" s="510"/>
      <c r="L3" s="510"/>
      <c r="M3" s="510"/>
      <c r="N3" s="510"/>
      <c r="O3" s="510"/>
      <c r="P3" s="510"/>
      <c r="Q3" s="510"/>
      <c r="R3" s="114"/>
      <c r="S3" s="114"/>
      <c r="T3" s="114"/>
      <c r="U3" s="124"/>
      <c r="V3" s="114"/>
      <c r="W3" s="114"/>
      <c r="X3" s="114"/>
      <c r="Y3" s="114"/>
      <c r="Z3" s="114"/>
      <c r="AA3" s="114"/>
      <c r="AB3" s="114"/>
      <c r="AC3" s="125"/>
      <c r="AD3" s="114"/>
      <c r="AE3" s="115"/>
      <c r="AG3" s="411" t="s">
        <v>301</v>
      </c>
      <c r="AH3" s="411" t="s">
        <v>302</v>
      </c>
    </row>
    <row r="4" spans="1:34" ht="12.75" customHeight="1">
      <c r="A4" s="115"/>
      <c r="B4" s="115"/>
      <c r="C4" s="707" t="s">
        <v>303</v>
      </c>
      <c r="D4" s="708"/>
      <c r="E4" s="708"/>
      <c r="F4" s="708"/>
      <c r="G4" s="708"/>
      <c r="H4" s="708"/>
      <c r="I4" s="708"/>
      <c r="J4" s="114"/>
      <c r="K4" s="510"/>
      <c r="L4" s="510"/>
      <c r="M4" s="510"/>
      <c r="N4" s="510"/>
      <c r="O4" s="510"/>
      <c r="P4" s="510"/>
      <c r="Q4" s="510"/>
      <c r="R4" s="114"/>
      <c r="S4" s="114"/>
      <c r="T4" s="114"/>
      <c r="U4" s="124"/>
      <c r="V4" s="114"/>
      <c r="W4" s="114"/>
      <c r="X4" s="114"/>
      <c r="Y4" s="114"/>
      <c r="Z4" s="114"/>
      <c r="AA4" s="114"/>
      <c r="AB4" s="114"/>
      <c r="AC4" s="125"/>
      <c r="AD4" s="114"/>
      <c r="AE4" s="115"/>
      <c r="AG4" s="409" t="s">
        <v>283</v>
      </c>
      <c r="AH4" s="410">
        <v>222</v>
      </c>
    </row>
    <row r="5" spans="1:34" ht="12.75" customHeight="1">
      <c r="A5" s="115"/>
      <c r="B5" s="115"/>
      <c r="C5" s="709"/>
      <c r="D5" s="709"/>
      <c r="E5" s="709"/>
      <c r="F5" s="709"/>
      <c r="G5" s="709"/>
      <c r="H5" s="709"/>
      <c r="I5" s="709"/>
      <c r="J5" s="114"/>
      <c r="K5" s="377"/>
      <c r="L5" s="378"/>
      <c r="M5" s="378"/>
      <c r="N5" s="378"/>
      <c r="O5" s="378"/>
      <c r="P5" s="378"/>
      <c r="Q5" s="378"/>
      <c r="R5" s="114"/>
      <c r="S5" s="114"/>
      <c r="T5" s="114"/>
      <c r="U5" s="124"/>
      <c r="V5" s="114"/>
      <c r="W5" s="114"/>
      <c r="X5" s="114"/>
      <c r="Y5" s="114"/>
      <c r="Z5" s="114"/>
      <c r="AA5" s="114"/>
      <c r="AB5" s="114"/>
      <c r="AC5" s="125"/>
      <c r="AD5" s="114"/>
      <c r="AE5" s="115"/>
      <c r="AG5" s="409" t="s">
        <v>284</v>
      </c>
      <c r="AH5" s="410">
        <v>205</v>
      </c>
    </row>
    <row r="6" spans="1:34" ht="15" customHeight="1" thickBot="1">
      <c r="A6" s="115"/>
      <c r="B6" s="115"/>
      <c r="C6" s="710"/>
      <c r="D6" s="710"/>
      <c r="E6" s="710"/>
      <c r="F6" s="710"/>
      <c r="G6" s="710"/>
      <c r="H6" s="710"/>
      <c r="I6" s="710"/>
      <c r="J6" s="116"/>
      <c r="K6" s="116"/>
      <c r="L6" s="115"/>
      <c r="M6" s="115"/>
      <c r="N6" s="115"/>
      <c r="O6" s="115"/>
      <c r="P6" s="126"/>
      <c r="Q6" s="116"/>
      <c r="R6" s="116"/>
      <c r="S6" s="116"/>
      <c r="T6" s="127"/>
      <c r="U6" s="128"/>
      <c r="V6" s="129"/>
      <c r="W6" s="129"/>
      <c r="X6" s="129"/>
      <c r="Y6" s="129"/>
      <c r="Z6" s="129"/>
      <c r="AA6" s="129"/>
      <c r="AB6" s="129"/>
      <c r="AC6" s="130"/>
      <c r="AD6" s="116"/>
      <c r="AE6" s="115"/>
      <c r="AG6" s="409" t="s">
        <v>292</v>
      </c>
      <c r="AH6" s="410">
        <v>207</v>
      </c>
    </row>
    <row r="7" spans="1:34" ht="15.75" customHeight="1">
      <c r="A7" s="115"/>
      <c r="B7" s="115"/>
      <c r="C7" s="131" t="s">
        <v>131</v>
      </c>
      <c r="D7" s="116"/>
      <c r="E7" s="115" t="str">
        <f>VLOOKUP(Pole,Seznam2,2)</f>
        <v>vyplní se automaticky</v>
      </c>
      <c r="F7" s="115"/>
      <c r="G7" s="115"/>
      <c r="H7" s="116"/>
      <c r="I7" s="132"/>
      <c r="J7" s="116"/>
      <c r="K7" s="700" t="s">
        <v>132</v>
      </c>
      <c r="L7" s="699"/>
      <c r="M7" s="699"/>
      <c r="N7" s="699"/>
      <c r="O7" s="699"/>
      <c r="P7" s="699"/>
      <c r="Q7" s="699"/>
      <c r="R7" s="116"/>
      <c r="S7" s="116"/>
      <c r="T7" s="116"/>
      <c r="U7" s="133"/>
      <c r="V7" s="129"/>
      <c r="W7" s="129"/>
      <c r="X7" s="129"/>
      <c r="Y7" s="129"/>
      <c r="Z7" s="129"/>
      <c r="AA7" s="129"/>
      <c r="AB7" s="129"/>
      <c r="AC7" s="130"/>
      <c r="AD7" s="116"/>
      <c r="AE7" s="115"/>
      <c r="AG7" s="409" t="s">
        <v>285</v>
      </c>
      <c r="AH7" s="410">
        <v>213</v>
      </c>
    </row>
    <row r="8" spans="1:34" ht="12" customHeight="1" thickBot="1">
      <c r="A8" s="115"/>
      <c r="B8" s="115"/>
      <c r="C8" s="116"/>
      <c r="D8" s="116"/>
      <c r="E8" s="116"/>
      <c r="F8" s="116"/>
      <c r="G8" s="116"/>
      <c r="H8" s="116"/>
      <c r="I8" s="116"/>
      <c r="J8" s="116"/>
      <c r="K8" s="134"/>
      <c r="L8" s="134"/>
      <c r="M8" s="134"/>
      <c r="N8" s="134"/>
      <c r="O8" s="134"/>
      <c r="P8" s="134"/>
      <c r="Q8" s="134"/>
      <c r="R8" s="134"/>
      <c r="S8" s="116"/>
      <c r="T8" s="116"/>
      <c r="U8" s="135" t="s">
        <v>294</v>
      </c>
      <c r="V8" s="136"/>
      <c r="W8" s="136"/>
      <c r="X8" s="136"/>
      <c r="Y8" s="137"/>
      <c r="Z8" s="137"/>
      <c r="AA8" s="137"/>
      <c r="AB8" s="137"/>
      <c r="AC8" s="138"/>
      <c r="AD8" s="116"/>
      <c r="AE8" s="115"/>
      <c r="AG8" s="409" t="s">
        <v>286</v>
      </c>
      <c r="AH8" s="410">
        <v>201</v>
      </c>
    </row>
    <row r="9" spans="1:34" ht="6" customHeight="1">
      <c r="A9" s="115"/>
      <c r="B9" s="115"/>
      <c r="C9" s="116"/>
      <c r="D9" s="116"/>
      <c r="E9" s="116"/>
      <c r="F9" s="116"/>
      <c r="G9" s="116"/>
      <c r="H9" s="116"/>
      <c r="I9" s="116"/>
      <c r="J9" s="116"/>
      <c r="K9" s="134"/>
      <c r="L9" s="134"/>
      <c r="M9" s="134"/>
      <c r="N9" s="134"/>
      <c r="O9" s="134"/>
      <c r="P9" s="134"/>
      <c r="Q9" s="134"/>
      <c r="R9" s="134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5"/>
      <c r="AG9" s="409" t="s">
        <v>287</v>
      </c>
      <c r="AH9" s="410">
        <v>111</v>
      </c>
    </row>
    <row r="10" spans="1:34" s="239" customFormat="1" ht="16.5" customHeight="1">
      <c r="A10" s="139"/>
      <c r="B10" s="139"/>
      <c r="C10" s="671" t="s">
        <v>133</v>
      </c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671"/>
      <c r="R10" s="671"/>
      <c r="S10" s="671"/>
      <c r="T10" s="671"/>
      <c r="U10" s="671"/>
      <c r="V10" s="671"/>
      <c r="W10" s="671"/>
      <c r="X10" s="671"/>
      <c r="Y10" s="671"/>
      <c r="Z10" s="671"/>
      <c r="AA10" s="671"/>
      <c r="AB10" s="671"/>
      <c r="AC10" s="671"/>
      <c r="AD10" s="141"/>
      <c r="AE10" s="139"/>
      <c r="AG10" s="414" t="s">
        <v>303</v>
      </c>
      <c r="AH10" s="413" t="s">
        <v>304</v>
      </c>
    </row>
    <row r="11" spans="1:34" s="240" customFormat="1" ht="16.5" customHeight="1">
      <c r="A11" s="142"/>
      <c r="B11" s="142"/>
      <c r="C11" s="671" t="s">
        <v>134</v>
      </c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671"/>
      <c r="P11" s="671"/>
      <c r="Q11" s="671"/>
      <c r="R11" s="671"/>
      <c r="S11" s="671"/>
      <c r="T11" s="671"/>
      <c r="U11" s="671"/>
      <c r="V11" s="671"/>
      <c r="W11" s="671"/>
      <c r="X11" s="671"/>
      <c r="Y11" s="671"/>
      <c r="Z11" s="671"/>
      <c r="AA11" s="671"/>
      <c r="AB11" s="671"/>
      <c r="AC11" s="143"/>
      <c r="AD11" s="143"/>
      <c r="AE11" s="142"/>
      <c r="AG11" s="409" t="s">
        <v>288</v>
      </c>
      <c r="AH11" s="410">
        <v>209</v>
      </c>
    </row>
    <row r="12" spans="1:34" ht="3.75" customHeight="1">
      <c r="A12" s="115"/>
      <c r="B12" s="115"/>
      <c r="C12" s="144"/>
      <c r="D12" s="144"/>
      <c r="E12" s="144"/>
      <c r="F12" s="144"/>
      <c r="G12" s="145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7"/>
      <c r="Z12" s="144"/>
      <c r="AA12" s="116"/>
      <c r="AB12" s="116"/>
      <c r="AC12" s="116"/>
      <c r="AD12" s="116"/>
      <c r="AE12" s="115"/>
      <c r="AG12" s="409" t="s">
        <v>289</v>
      </c>
      <c r="AH12" s="410">
        <v>227</v>
      </c>
    </row>
    <row r="13" spans="1:34" ht="15" customHeight="1">
      <c r="A13" s="115"/>
      <c r="B13" s="115"/>
      <c r="C13" s="116"/>
      <c r="D13" s="148"/>
      <c r="E13" s="148"/>
      <c r="F13" s="148"/>
      <c r="G13" s="148"/>
      <c r="H13" s="148"/>
      <c r="I13" s="148"/>
      <c r="J13" s="116"/>
      <c r="K13" s="149"/>
      <c r="L13" s="149"/>
      <c r="M13" s="150"/>
      <c r="N13" s="150"/>
      <c r="O13" s="116"/>
      <c r="P13" s="116"/>
      <c r="Q13" s="151"/>
      <c r="R13" s="151"/>
      <c r="S13" s="150"/>
      <c r="T13" s="152"/>
      <c r="U13" s="150"/>
      <c r="V13" s="153"/>
      <c r="W13" s="116"/>
      <c r="X13" s="154"/>
      <c r="Y13" s="154"/>
      <c r="Z13" s="152"/>
      <c r="AA13" s="152"/>
      <c r="AB13" s="152"/>
      <c r="AC13" s="152"/>
      <c r="AD13" s="116"/>
      <c r="AE13" s="115"/>
      <c r="AG13" s="409" t="s">
        <v>290</v>
      </c>
      <c r="AH13" s="410">
        <v>217</v>
      </c>
    </row>
    <row r="14" spans="1:34" ht="15" customHeight="1">
      <c r="A14" s="115"/>
      <c r="B14" s="115"/>
      <c r="C14" s="237" t="s">
        <v>271</v>
      </c>
      <c r="D14" s="148"/>
      <c r="E14" s="148"/>
      <c r="F14" s="148"/>
      <c r="G14" s="148"/>
      <c r="H14" s="148"/>
      <c r="I14" s="148"/>
      <c r="J14" s="691"/>
      <c r="K14" s="691"/>
      <c r="L14" s="691"/>
      <c r="M14" s="691"/>
      <c r="N14" s="691"/>
      <c r="O14" s="116"/>
      <c r="P14" s="151"/>
      <c r="Q14" s="151"/>
      <c r="R14" s="151"/>
      <c r="S14" s="155"/>
      <c r="T14" s="155"/>
      <c r="U14" s="150"/>
      <c r="V14" s="156"/>
      <c r="W14" s="156"/>
      <c r="X14" s="154"/>
      <c r="Y14" s="154"/>
      <c r="Z14" s="152"/>
      <c r="AA14" s="152"/>
      <c r="AB14" s="152"/>
      <c r="AC14" s="152"/>
      <c r="AD14" s="116"/>
      <c r="AE14" s="115"/>
      <c r="AG14" s="409" t="s">
        <v>291</v>
      </c>
      <c r="AH14" s="410">
        <v>211</v>
      </c>
    </row>
    <row r="15" spans="1:31" ht="3.75" customHeight="1" thickBot="1">
      <c r="A15" s="115"/>
      <c r="B15" s="115"/>
      <c r="C15" s="116"/>
      <c r="D15" s="157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16"/>
      <c r="P15" s="116"/>
      <c r="Q15" s="116"/>
      <c r="R15" s="116"/>
      <c r="S15" s="116"/>
      <c r="T15" s="116"/>
      <c r="U15" s="129"/>
      <c r="V15" s="140"/>
      <c r="W15" s="129"/>
      <c r="X15" s="129"/>
      <c r="Y15" s="129"/>
      <c r="Z15" s="140"/>
      <c r="AA15" s="129"/>
      <c r="AB15" s="116"/>
      <c r="AC15" s="116"/>
      <c r="AD15" s="129"/>
      <c r="AE15" s="115"/>
    </row>
    <row r="16" spans="1:31" ht="16.5" customHeight="1">
      <c r="A16" s="115"/>
      <c r="B16" s="158"/>
      <c r="C16" s="159" t="s">
        <v>135</v>
      </c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 t="s">
        <v>295</v>
      </c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60"/>
      <c r="AE16" s="115"/>
    </row>
    <row r="17" spans="1:31" ht="4.5" customHeight="1">
      <c r="A17" s="11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30"/>
      <c r="AE17" s="115"/>
    </row>
    <row r="18" spans="1:31" ht="4.5" customHeight="1">
      <c r="A18" s="115"/>
      <c r="B18" s="161"/>
      <c r="C18" s="162"/>
      <c r="D18" s="672"/>
      <c r="E18" s="673"/>
      <c r="F18" s="673"/>
      <c r="G18" s="673"/>
      <c r="H18" s="673"/>
      <c r="I18" s="673"/>
      <c r="J18" s="673"/>
      <c r="K18" s="673"/>
      <c r="L18" s="673"/>
      <c r="M18" s="673"/>
      <c r="N18" s="673"/>
      <c r="O18" s="673"/>
      <c r="P18" s="673"/>
      <c r="Q18" s="674"/>
      <c r="R18" s="129"/>
      <c r="S18" s="241"/>
      <c r="T18" s="242"/>
      <c r="U18" s="242"/>
      <c r="V18" s="242"/>
      <c r="W18" s="242"/>
      <c r="X18" s="243"/>
      <c r="Y18" s="242"/>
      <c r="Z18" s="242"/>
      <c r="AA18" s="242"/>
      <c r="AB18" s="243"/>
      <c r="AC18" s="129"/>
      <c r="AD18" s="130"/>
      <c r="AE18" s="115"/>
    </row>
    <row r="19" spans="1:34" ht="16.5" customHeight="1">
      <c r="A19" s="115"/>
      <c r="B19" s="161"/>
      <c r="C19" s="162"/>
      <c r="D19" s="675"/>
      <c r="E19" s="676"/>
      <c r="F19" s="676"/>
      <c r="G19" s="676"/>
      <c r="H19" s="676"/>
      <c r="I19" s="676"/>
      <c r="J19" s="676"/>
      <c r="K19" s="676"/>
      <c r="L19" s="676"/>
      <c r="M19" s="676"/>
      <c r="N19" s="676"/>
      <c r="O19" s="676"/>
      <c r="P19" s="676"/>
      <c r="Q19" s="677"/>
      <c r="R19" s="129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129"/>
      <c r="AD19" s="130"/>
      <c r="AE19" s="115"/>
      <c r="AG19" s="415"/>
      <c r="AH19" s="415"/>
    </row>
    <row r="20" spans="1:34" ht="3.75" customHeight="1">
      <c r="A20" s="115"/>
      <c r="B20" s="161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30"/>
      <c r="AE20" s="115"/>
      <c r="AG20" s="416"/>
      <c r="AH20" s="417"/>
    </row>
    <row r="21" spans="1:34" ht="12.75">
      <c r="A21" s="115"/>
      <c r="B21" s="164"/>
      <c r="C21" s="165" t="s">
        <v>136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16"/>
      <c r="T21" s="166"/>
      <c r="U21" s="166"/>
      <c r="V21" s="166"/>
      <c r="W21" s="116"/>
      <c r="X21" s="129"/>
      <c r="Y21" s="129"/>
      <c r="Z21" s="129"/>
      <c r="AA21" s="129"/>
      <c r="AB21" s="129"/>
      <c r="AC21" s="129"/>
      <c r="AD21" s="167"/>
      <c r="AE21" s="115"/>
      <c r="AG21" s="416"/>
      <c r="AH21" s="417"/>
    </row>
    <row r="22" spans="1:34" ht="3.75" customHeight="1">
      <c r="A22" s="115"/>
      <c r="B22" s="133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29"/>
      <c r="X22" s="129"/>
      <c r="Y22" s="129"/>
      <c r="Z22" s="129"/>
      <c r="AA22" s="129"/>
      <c r="AB22" s="129"/>
      <c r="AC22" s="129"/>
      <c r="AD22" s="130"/>
      <c r="AE22" s="115"/>
      <c r="AG22" s="416"/>
      <c r="AH22" s="417"/>
    </row>
    <row r="23" spans="1:34" ht="16.5" customHeight="1">
      <c r="A23" s="115"/>
      <c r="B23" s="133"/>
      <c r="C23" s="168"/>
      <c r="D23" s="678"/>
      <c r="E23" s="679"/>
      <c r="F23" s="679"/>
      <c r="G23" s="679"/>
      <c r="H23" s="679"/>
      <c r="I23" s="679"/>
      <c r="J23" s="679"/>
      <c r="K23" s="679"/>
      <c r="L23" s="679"/>
      <c r="M23" s="679"/>
      <c r="N23" s="679"/>
      <c r="O23" s="679"/>
      <c r="P23" s="679"/>
      <c r="Q23" s="680"/>
      <c r="R23" s="168"/>
      <c r="S23" s="168"/>
      <c r="T23" s="169"/>
      <c r="U23" s="170" t="s">
        <v>137</v>
      </c>
      <c r="V23" s="169"/>
      <c r="W23" s="681"/>
      <c r="X23" s="682"/>
      <c r="Y23" s="682"/>
      <c r="Z23" s="682"/>
      <c r="AA23" s="682"/>
      <c r="AB23" s="683"/>
      <c r="AC23" s="168"/>
      <c r="AD23" s="130"/>
      <c r="AE23" s="115"/>
      <c r="AG23" s="416"/>
      <c r="AH23" s="417"/>
    </row>
    <row r="24" spans="1:34" ht="3.75" customHeight="1">
      <c r="A24" s="115"/>
      <c r="B24" s="133"/>
      <c r="C24" s="168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68"/>
      <c r="S24" s="168"/>
      <c r="T24" s="171"/>
      <c r="U24" s="171"/>
      <c r="V24" s="171"/>
      <c r="W24" s="171"/>
      <c r="X24" s="171"/>
      <c r="Y24" s="171"/>
      <c r="Z24" s="171"/>
      <c r="AA24" s="171"/>
      <c r="AB24" s="168"/>
      <c r="AC24" s="168"/>
      <c r="AD24" s="130"/>
      <c r="AE24" s="115"/>
      <c r="AG24" s="416"/>
      <c r="AH24" s="417"/>
    </row>
    <row r="25" spans="1:34" ht="16.5" customHeight="1">
      <c r="A25" s="115"/>
      <c r="B25" s="133"/>
      <c r="C25" s="116"/>
      <c r="D25" s="678"/>
      <c r="E25" s="679"/>
      <c r="F25" s="679"/>
      <c r="G25" s="679"/>
      <c r="H25" s="679"/>
      <c r="I25" s="679"/>
      <c r="J25" s="679"/>
      <c r="K25" s="679"/>
      <c r="L25" s="679"/>
      <c r="M25" s="679"/>
      <c r="N25" s="679"/>
      <c r="O25" s="680"/>
      <c r="P25" s="172" t="s">
        <v>138</v>
      </c>
      <c r="Q25" s="173"/>
      <c r="R25" s="688"/>
      <c r="S25" s="689"/>
      <c r="T25" s="689"/>
      <c r="U25" s="690"/>
      <c r="V25" s="174" t="s">
        <v>139</v>
      </c>
      <c r="W25" s="685"/>
      <c r="X25" s="686"/>
      <c r="Y25" s="686"/>
      <c r="Z25" s="686"/>
      <c r="AA25" s="686"/>
      <c r="AB25" s="687"/>
      <c r="AC25" s="168"/>
      <c r="AD25" s="130"/>
      <c r="AE25" s="115"/>
      <c r="AG25" s="416"/>
      <c r="AH25" s="417"/>
    </row>
    <row r="26" spans="1:34" ht="3.75" customHeight="1">
      <c r="A26" s="115"/>
      <c r="B26" s="175"/>
      <c r="C26" s="176"/>
      <c r="D26" s="177"/>
      <c r="E26" s="178"/>
      <c r="F26" s="178"/>
      <c r="G26" s="178"/>
      <c r="H26" s="178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80"/>
      <c r="W26" s="181"/>
      <c r="X26" s="181"/>
      <c r="Y26" s="181"/>
      <c r="Z26" s="181"/>
      <c r="AA26" s="181"/>
      <c r="AB26" s="179"/>
      <c r="AC26" s="179"/>
      <c r="AD26" s="182"/>
      <c r="AE26" s="115"/>
      <c r="AG26" s="416"/>
      <c r="AH26" s="417"/>
    </row>
    <row r="27" spans="1:34" ht="12.75" customHeight="1">
      <c r="A27" s="115"/>
      <c r="B27" s="164"/>
      <c r="C27" s="166" t="s">
        <v>140</v>
      </c>
      <c r="D27" s="183"/>
      <c r="E27" s="183"/>
      <c r="F27" s="183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84"/>
      <c r="W27" s="116"/>
      <c r="X27" s="168"/>
      <c r="Y27" s="168"/>
      <c r="Z27" s="168"/>
      <c r="AA27" s="168"/>
      <c r="AB27" s="168"/>
      <c r="AC27" s="168"/>
      <c r="AD27" s="130"/>
      <c r="AE27" s="115"/>
      <c r="AG27" s="416"/>
      <c r="AH27" s="417"/>
    </row>
    <row r="28" spans="1:34" ht="3.75" customHeight="1">
      <c r="A28" s="115"/>
      <c r="B28" s="133"/>
      <c r="C28" s="166"/>
      <c r="D28" s="183"/>
      <c r="E28" s="183"/>
      <c r="F28" s="183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84"/>
      <c r="W28" s="168"/>
      <c r="X28" s="168"/>
      <c r="Y28" s="168"/>
      <c r="Z28" s="168"/>
      <c r="AA28" s="168"/>
      <c r="AB28" s="168"/>
      <c r="AC28" s="168"/>
      <c r="AD28" s="130"/>
      <c r="AE28" s="115"/>
      <c r="AG28" s="416"/>
      <c r="AH28" s="417"/>
    </row>
    <row r="29" spans="1:34" ht="16.5" customHeight="1">
      <c r="A29" s="115"/>
      <c r="B29" s="133"/>
      <c r="C29" s="166"/>
      <c r="D29" s="678"/>
      <c r="E29" s="679"/>
      <c r="F29" s="679"/>
      <c r="G29" s="679"/>
      <c r="H29" s="679"/>
      <c r="I29" s="679"/>
      <c r="J29" s="679"/>
      <c r="K29" s="679"/>
      <c r="L29" s="679"/>
      <c r="M29" s="679"/>
      <c r="N29" s="679"/>
      <c r="O29" s="679"/>
      <c r="P29" s="679"/>
      <c r="Q29" s="680"/>
      <c r="R29" s="185" t="s">
        <v>141</v>
      </c>
      <c r="S29" s="116"/>
      <c r="T29" s="116"/>
      <c r="U29" s="168"/>
      <c r="V29" s="184"/>
      <c r="W29" s="685"/>
      <c r="X29" s="686"/>
      <c r="Y29" s="686"/>
      <c r="Z29" s="686"/>
      <c r="AA29" s="686"/>
      <c r="AB29" s="687"/>
      <c r="AC29" s="168"/>
      <c r="AD29" s="130"/>
      <c r="AE29" s="115"/>
      <c r="AG29" s="416"/>
      <c r="AH29" s="417"/>
    </row>
    <row r="30" spans="1:34" ht="3.75" customHeight="1">
      <c r="A30" s="115"/>
      <c r="B30" s="133"/>
      <c r="C30" s="166"/>
      <c r="D30" s="183"/>
      <c r="E30" s="183"/>
      <c r="F30" s="183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84"/>
      <c r="W30" s="168"/>
      <c r="X30" s="168"/>
      <c r="Y30" s="168"/>
      <c r="Z30" s="168"/>
      <c r="AA30" s="168"/>
      <c r="AB30" s="168"/>
      <c r="AC30" s="168"/>
      <c r="AD30" s="130"/>
      <c r="AE30" s="115"/>
      <c r="AG30" s="418"/>
      <c r="AH30" s="251"/>
    </row>
    <row r="31" spans="1:31" ht="16.5" customHeight="1">
      <c r="A31" s="115"/>
      <c r="B31" s="133"/>
      <c r="C31" s="116"/>
      <c r="D31" s="678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80"/>
      <c r="P31" s="172" t="s">
        <v>138</v>
      </c>
      <c r="Q31" s="173"/>
      <c r="R31" s="688"/>
      <c r="S31" s="689"/>
      <c r="T31" s="689"/>
      <c r="U31" s="690"/>
      <c r="V31" s="174" t="s">
        <v>139</v>
      </c>
      <c r="W31" s="685"/>
      <c r="X31" s="686"/>
      <c r="Y31" s="686"/>
      <c r="Z31" s="686"/>
      <c r="AA31" s="686"/>
      <c r="AB31" s="687"/>
      <c r="AC31" s="168"/>
      <c r="AD31" s="130"/>
      <c r="AE31" s="115"/>
    </row>
    <row r="32" spans="1:31" ht="3.75" customHeight="1">
      <c r="A32" s="115"/>
      <c r="B32" s="175"/>
      <c r="C32" s="176"/>
      <c r="D32" s="177"/>
      <c r="E32" s="178"/>
      <c r="F32" s="178"/>
      <c r="G32" s="178"/>
      <c r="H32" s="178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80"/>
      <c r="W32" s="181"/>
      <c r="X32" s="181"/>
      <c r="Y32" s="181"/>
      <c r="Z32" s="181"/>
      <c r="AA32" s="181"/>
      <c r="AB32" s="179"/>
      <c r="AC32" s="179"/>
      <c r="AD32" s="182"/>
      <c r="AE32" s="115"/>
    </row>
    <row r="33" spans="1:31" ht="12.75" customHeight="1">
      <c r="A33" s="115"/>
      <c r="B33" s="133"/>
      <c r="C33" s="184" t="s">
        <v>142</v>
      </c>
      <c r="D33" s="183"/>
      <c r="E33" s="183"/>
      <c r="F33" s="183"/>
      <c r="G33" s="168"/>
      <c r="H33" s="184"/>
      <c r="I33" s="116"/>
      <c r="J33" s="116"/>
      <c r="K33" s="129"/>
      <c r="L33" s="129"/>
      <c r="M33" s="129"/>
      <c r="N33" s="129"/>
      <c r="O33" s="168"/>
      <c r="P33" s="168"/>
      <c r="Q33" s="168"/>
      <c r="R33" s="168"/>
      <c r="S33" s="168"/>
      <c r="T33" s="168"/>
      <c r="U33" s="168"/>
      <c r="V33" s="186"/>
      <c r="W33" s="129"/>
      <c r="X33" s="168"/>
      <c r="Y33" s="168"/>
      <c r="Z33" s="168"/>
      <c r="AA33" s="168"/>
      <c r="AB33" s="168"/>
      <c r="AC33" s="168"/>
      <c r="AD33" s="130"/>
      <c r="AE33" s="115"/>
    </row>
    <row r="34" spans="1:31" ht="3.75" customHeight="1">
      <c r="A34" s="115"/>
      <c r="B34" s="133"/>
      <c r="C34" s="184"/>
      <c r="D34" s="183"/>
      <c r="E34" s="183"/>
      <c r="F34" s="183"/>
      <c r="G34" s="168"/>
      <c r="H34" s="184"/>
      <c r="I34" s="116"/>
      <c r="J34" s="116"/>
      <c r="K34" s="129"/>
      <c r="L34" s="129"/>
      <c r="M34" s="129"/>
      <c r="N34" s="129"/>
      <c r="O34" s="168"/>
      <c r="P34" s="168"/>
      <c r="Q34" s="168"/>
      <c r="R34" s="168"/>
      <c r="S34" s="168"/>
      <c r="T34" s="168"/>
      <c r="U34" s="168"/>
      <c r="V34" s="186"/>
      <c r="W34" s="129"/>
      <c r="X34" s="168"/>
      <c r="Y34" s="168"/>
      <c r="Z34" s="168"/>
      <c r="AA34" s="168"/>
      <c r="AB34" s="168"/>
      <c r="AC34" s="168"/>
      <c r="AD34" s="130"/>
      <c r="AE34" s="115"/>
    </row>
    <row r="35" spans="1:31" ht="16.5" customHeight="1">
      <c r="A35" s="115"/>
      <c r="B35" s="133"/>
      <c r="C35" s="187"/>
      <c r="D35" s="678"/>
      <c r="E35" s="679"/>
      <c r="F35" s="679"/>
      <c r="G35" s="679"/>
      <c r="H35" s="679"/>
      <c r="I35" s="679"/>
      <c r="J35" s="679"/>
      <c r="K35" s="679"/>
      <c r="L35" s="679"/>
      <c r="M35" s="679"/>
      <c r="N35" s="679"/>
      <c r="O35" s="679"/>
      <c r="P35" s="679"/>
      <c r="Q35" s="680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68"/>
      <c r="AD35" s="130"/>
      <c r="AE35" s="115"/>
    </row>
    <row r="36" spans="1:31" ht="3.75" customHeight="1">
      <c r="A36" s="115"/>
      <c r="B36" s="133"/>
      <c r="C36" s="187"/>
      <c r="D36" s="183"/>
      <c r="E36" s="183"/>
      <c r="F36" s="183"/>
      <c r="G36" s="168"/>
      <c r="H36" s="183"/>
      <c r="I36" s="116"/>
      <c r="J36" s="116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84"/>
      <c r="W36" s="168"/>
      <c r="X36" s="168"/>
      <c r="Y36" s="168"/>
      <c r="Z36" s="168"/>
      <c r="AA36" s="168"/>
      <c r="AB36" s="168"/>
      <c r="AC36" s="168"/>
      <c r="AD36" s="130"/>
      <c r="AE36" s="115"/>
    </row>
    <row r="37" spans="1:31" ht="16.5" customHeight="1">
      <c r="A37" s="115"/>
      <c r="B37" s="133"/>
      <c r="C37" s="116"/>
      <c r="D37" s="678"/>
      <c r="E37" s="679"/>
      <c r="F37" s="679"/>
      <c r="G37" s="679"/>
      <c r="H37" s="679"/>
      <c r="I37" s="679"/>
      <c r="J37" s="679"/>
      <c r="K37" s="679"/>
      <c r="L37" s="679"/>
      <c r="M37" s="679"/>
      <c r="N37" s="679"/>
      <c r="O37" s="680"/>
      <c r="P37" s="172" t="s">
        <v>138</v>
      </c>
      <c r="Q37" s="173"/>
      <c r="R37" s="688"/>
      <c r="S37" s="689"/>
      <c r="T37" s="689"/>
      <c r="U37" s="690"/>
      <c r="V37" s="184"/>
      <c r="W37" s="116"/>
      <c r="X37" s="116"/>
      <c r="Y37" s="173"/>
      <c r="Z37" s="684"/>
      <c r="AA37" s="684"/>
      <c r="AB37" s="684"/>
      <c r="AC37" s="168"/>
      <c r="AD37" s="130"/>
      <c r="AE37" s="115"/>
    </row>
    <row r="38" spans="1:31" ht="3.75" customHeight="1">
      <c r="A38" s="115"/>
      <c r="B38" s="133"/>
      <c r="C38" s="176"/>
      <c r="D38" s="177"/>
      <c r="E38" s="178"/>
      <c r="F38" s="178"/>
      <c r="G38" s="178"/>
      <c r="H38" s="178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80"/>
      <c r="W38" s="181"/>
      <c r="X38" s="181"/>
      <c r="Y38" s="181"/>
      <c r="Z38" s="181"/>
      <c r="AA38" s="181"/>
      <c r="AB38" s="179"/>
      <c r="AC38" s="179"/>
      <c r="AD38" s="182"/>
      <c r="AE38" s="115"/>
    </row>
    <row r="39" spans="1:31" ht="3.75" customHeight="1">
      <c r="A39" s="115"/>
      <c r="B39" s="164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67"/>
      <c r="AE39" s="115"/>
    </row>
    <row r="40" spans="1:31" ht="12.75" customHeight="1">
      <c r="A40" s="115"/>
      <c r="B40" s="133"/>
      <c r="C40" s="190"/>
      <c r="D40" s="678"/>
      <c r="E40" s="679"/>
      <c r="F40" s="680"/>
      <c r="G40" s="166"/>
      <c r="H40" s="191" t="s">
        <v>143</v>
      </c>
      <c r="I40" s="166"/>
      <c r="J40" s="166"/>
      <c r="K40" s="166"/>
      <c r="L40" s="166"/>
      <c r="M40" s="166"/>
      <c r="N40" s="166"/>
      <c r="O40" s="129"/>
      <c r="P40" s="129"/>
      <c r="Q40" s="129"/>
      <c r="R40" s="192"/>
      <c r="S40" s="166"/>
      <c r="T40" s="129"/>
      <c r="U40" s="129"/>
      <c r="V40" s="166"/>
      <c r="W40" s="166"/>
      <c r="X40" s="166"/>
      <c r="Y40" s="129"/>
      <c r="Z40" s="129"/>
      <c r="AA40" s="129"/>
      <c r="AB40" s="129"/>
      <c r="AC40" s="129"/>
      <c r="AD40" s="130"/>
      <c r="AE40" s="115"/>
    </row>
    <row r="41" spans="1:31" ht="3.75" customHeight="1">
      <c r="A41" s="115"/>
      <c r="B41" s="133"/>
      <c r="C41" s="190"/>
      <c r="D41" s="193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94"/>
      <c r="P41" s="194"/>
      <c r="Q41" s="194"/>
      <c r="R41" s="192"/>
      <c r="S41" s="166"/>
      <c r="T41" s="129"/>
      <c r="U41" s="129"/>
      <c r="V41" s="166"/>
      <c r="W41" s="166"/>
      <c r="X41" s="166"/>
      <c r="Y41" s="129"/>
      <c r="Z41" s="129"/>
      <c r="AA41" s="129"/>
      <c r="AB41" s="129"/>
      <c r="AC41" s="129"/>
      <c r="AD41" s="130"/>
      <c r="AE41" s="115"/>
    </row>
    <row r="42" spans="1:31" ht="12.75" customHeight="1">
      <c r="A42" s="115"/>
      <c r="B42" s="133"/>
      <c r="C42" s="190"/>
      <c r="D42" s="678"/>
      <c r="E42" s="679"/>
      <c r="F42" s="680"/>
      <c r="G42" s="166"/>
      <c r="H42" s="191" t="s">
        <v>144</v>
      </c>
      <c r="I42" s="166"/>
      <c r="J42" s="166"/>
      <c r="K42" s="166"/>
      <c r="L42" s="166"/>
      <c r="M42" s="166"/>
      <c r="N42" s="166"/>
      <c r="O42" s="194"/>
      <c r="P42" s="194"/>
      <c r="Q42" s="194"/>
      <c r="R42" s="192"/>
      <c r="S42" s="166"/>
      <c r="T42" s="129"/>
      <c r="U42" s="129"/>
      <c r="V42" s="166"/>
      <c r="W42" s="166"/>
      <c r="X42" s="166"/>
      <c r="Y42" s="129"/>
      <c r="Z42" s="129"/>
      <c r="AA42" s="129"/>
      <c r="AB42" s="129"/>
      <c r="AC42" s="129"/>
      <c r="AD42" s="130"/>
      <c r="AE42" s="115"/>
    </row>
    <row r="43" spans="1:31" ht="3.75" customHeight="1">
      <c r="A43" s="115"/>
      <c r="B43" s="175"/>
      <c r="C43" s="191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29"/>
      <c r="Z43" s="129"/>
      <c r="AA43" s="129"/>
      <c r="AB43" s="129"/>
      <c r="AC43" s="129"/>
      <c r="AD43" s="182"/>
      <c r="AE43" s="115"/>
    </row>
    <row r="44" spans="1:65" ht="3.75" customHeight="1">
      <c r="A44" s="115"/>
      <c r="B44" s="133"/>
      <c r="C44" s="165"/>
      <c r="D44" s="189"/>
      <c r="E44" s="189"/>
      <c r="F44" s="189"/>
      <c r="G44" s="195"/>
      <c r="H44" s="165"/>
      <c r="I44" s="189"/>
      <c r="J44" s="189"/>
      <c r="K44" s="189"/>
      <c r="L44" s="189"/>
      <c r="M44" s="189"/>
      <c r="N44" s="189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96"/>
      <c r="AE44" s="197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  <c r="BI44" s="245"/>
      <c r="BJ44" s="245"/>
      <c r="BK44" s="245"/>
      <c r="BL44" s="245"/>
      <c r="BM44" s="245"/>
    </row>
    <row r="45" spans="1:65" ht="16.5" customHeight="1">
      <c r="A45" s="115"/>
      <c r="B45" s="133"/>
      <c r="C45" s="190" t="s">
        <v>145</v>
      </c>
      <c r="D45" s="129"/>
      <c r="E45" s="129"/>
      <c r="F45" s="129"/>
      <c r="G45" s="193"/>
      <c r="H45" s="166"/>
      <c r="I45" s="129"/>
      <c r="J45" s="129"/>
      <c r="K45" s="129"/>
      <c r="L45" s="129"/>
      <c r="M45" s="129"/>
      <c r="N45" s="704"/>
      <c r="O45" s="705"/>
      <c r="P45" s="705"/>
      <c r="Q45" s="705"/>
      <c r="R45" s="706"/>
      <c r="S45" s="272"/>
      <c r="T45" s="273"/>
      <c r="U45" s="273"/>
      <c r="V45" s="116"/>
      <c r="W45" s="116"/>
      <c r="X45" s="166"/>
      <c r="Y45" s="166"/>
      <c r="Z45" s="166"/>
      <c r="AA45" s="166"/>
      <c r="AB45" s="166"/>
      <c r="AC45" s="166"/>
      <c r="AD45" s="196"/>
      <c r="AE45" s="197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5"/>
    </row>
    <row r="46" spans="1:65" ht="3.75" customHeight="1">
      <c r="A46" s="115"/>
      <c r="B46" s="133"/>
      <c r="C46" s="166"/>
      <c r="D46" s="116"/>
      <c r="E46" s="116"/>
      <c r="F46" s="116"/>
      <c r="G46" s="193"/>
      <c r="H46" s="166"/>
      <c r="I46" s="116"/>
      <c r="J46" s="116"/>
      <c r="K46" s="129"/>
      <c r="L46" s="129"/>
      <c r="M46" s="129"/>
      <c r="N46" s="129"/>
      <c r="O46" s="166"/>
      <c r="P46" s="198"/>
      <c r="Q46" s="198"/>
      <c r="R46" s="198"/>
      <c r="S46" s="198"/>
      <c r="T46" s="198"/>
      <c r="U46" s="198"/>
      <c r="V46" s="166"/>
      <c r="W46" s="166"/>
      <c r="X46" s="166"/>
      <c r="Y46" s="166"/>
      <c r="Z46" s="166"/>
      <c r="AA46" s="166"/>
      <c r="AB46" s="166"/>
      <c r="AC46" s="166"/>
      <c r="AD46" s="196"/>
      <c r="AE46" s="197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245"/>
      <c r="BL46" s="245"/>
      <c r="BM46" s="245"/>
    </row>
    <row r="47" spans="1:65" ht="16.5" customHeight="1">
      <c r="A47" s="115"/>
      <c r="B47" s="133"/>
      <c r="C47" s="190" t="s">
        <v>146</v>
      </c>
      <c r="D47" s="116"/>
      <c r="E47" s="116"/>
      <c r="F47" s="116"/>
      <c r="G47" s="193"/>
      <c r="H47" s="166"/>
      <c r="I47" s="116"/>
      <c r="J47" s="116"/>
      <c r="K47" s="129"/>
      <c r="L47" s="129"/>
      <c r="M47" s="129"/>
      <c r="N47" s="694"/>
      <c r="O47" s="695"/>
      <c r="P47" s="695"/>
      <c r="Q47" s="695"/>
      <c r="R47" s="696"/>
      <c r="S47" s="116"/>
      <c r="T47" s="116"/>
      <c r="U47" s="116"/>
      <c r="V47" s="116"/>
      <c r="W47" s="116"/>
      <c r="X47" s="166"/>
      <c r="Y47" s="166"/>
      <c r="Z47" s="166"/>
      <c r="AA47" s="166"/>
      <c r="AB47" s="166"/>
      <c r="AC47" s="166"/>
      <c r="AD47" s="196"/>
      <c r="AE47" s="197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  <c r="BI47" s="245"/>
      <c r="BJ47" s="245"/>
      <c r="BK47" s="245"/>
      <c r="BL47" s="245"/>
      <c r="BM47" s="245"/>
    </row>
    <row r="48" spans="1:65" ht="3.75" customHeight="1">
      <c r="A48" s="115"/>
      <c r="B48" s="133"/>
      <c r="C48" s="166"/>
      <c r="D48" s="166"/>
      <c r="E48" s="199"/>
      <c r="F48" s="199"/>
      <c r="G48" s="193"/>
      <c r="H48" s="193"/>
      <c r="I48" s="116"/>
      <c r="J48" s="116"/>
      <c r="K48" s="129"/>
      <c r="L48" s="129"/>
      <c r="M48" s="129"/>
      <c r="N48" s="129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96"/>
      <c r="AE48" s="197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245"/>
    </row>
    <row r="49" spans="1:31" ht="3.75" customHeight="1">
      <c r="A49" s="115"/>
      <c r="B49" s="164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200"/>
      <c r="V49" s="201"/>
      <c r="W49" s="201"/>
      <c r="X49" s="189"/>
      <c r="Y49" s="189"/>
      <c r="Z49" s="201"/>
      <c r="AA49" s="201"/>
      <c r="AB49" s="200"/>
      <c r="AC49" s="200"/>
      <c r="AD49" s="167"/>
      <c r="AE49" s="115"/>
    </row>
    <row r="50" spans="1:65" ht="12.75" customHeight="1">
      <c r="A50" s="115"/>
      <c r="B50" s="133"/>
      <c r="C50" s="202" t="s">
        <v>262</v>
      </c>
      <c r="D50" s="203"/>
      <c r="E50" s="203"/>
      <c r="F50" s="203"/>
      <c r="G50" s="193"/>
      <c r="H50" s="129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29"/>
      <c r="V50" s="129"/>
      <c r="W50" s="204"/>
      <c r="X50" s="205"/>
      <c r="Y50" s="205"/>
      <c r="Z50" s="205"/>
      <c r="AA50" s="205"/>
      <c r="AB50" s="166"/>
      <c r="AC50" s="166"/>
      <c r="AD50" s="196"/>
      <c r="AE50" s="197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</row>
    <row r="51" spans="1:65" ht="3.75" customHeight="1">
      <c r="A51" s="115"/>
      <c r="B51" s="133"/>
      <c r="C51" s="202"/>
      <c r="D51" s="203"/>
      <c r="E51" s="203"/>
      <c r="F51" s="203"/>
      <c r="G51" s="193"/>
      <c r="H51" s="129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29"/>
      <c r="V51" s="129"/>
      <c r="W51" s="204"/>
      <c r="X51" s="205"/>
      <c r="Y51" s="205"/>
      <c r="Z51" s="205"/>
      <c r="AA51" s="205"/>
      <c r="AB51" s="166"/>
      <c r="AC51" s="166"/>
      <c r="AD51" s="196"/>
      <c r="AE51" s="197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  <c r="BI51" s="245"/>
      <c r="BJ51" s="245"/>
      <c r="BK51" s="245"/>
      <c r="BL51" s="245"/>
      <c r="BM51" s="245"/>
    </row>
    <row r="52" spans="1:65" ht="14.25" customHeight="1">
      <c r="A52" s="115"/>
      <c r="B52" s="133"/>
      <c r="C52" s="206"/>
      <c r="D52" s="702"/>
      <c r="E52" s="702"/>
      <c r="F52" s="702"/>
      <c r="G52" s="702"/>
      <c r="H52" s="702"/>
      <c r="I52" s="702"/>
      <c r="J52" s="702"/>
      <c r="K52" s="702"/>
      <c r="L52" s="702"/>
      <c r="M52" s="702"/>
      <c r="N52" s="702"/>
      <c r="O52" s="702"/>
      <c r="P52" s="702"/>
      <c r="Q52" s="703"/>
      <c r="R52" s="703"/>
      <c r="S52" s="703"/>
      <c r="T52" s="703"/>
      <c r="U52" s="703"/>
      <c r="V52" s="166"/>
      <c r="W52" s="166"/>
      <c r="X52" s="166"/>
      <c r="Y52" s="166"/>
      <c r="Z52" s="166"/>
      <c r="AA52" s="166"/>
      <c r="AB52" s="166"/>
      <c r="AC52" s="166"/>
      <c r="AD52" s="196"/>
      <c r="AE52" s="197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  <c r="BD52" s="245"/>
      <c r="BE52" s="245"/>
      <c r="BF52" s="245"/>
      <c r="BG52" s="245"/>
      <c r="BH52" s="245"/>
      <c r="BI52" s="245"/>
      <c r="BJ52" s="245"/>
      <c r="BK52" s="245"/>
      <c r="BL52" s="245"/>
      <c r="BM52" s="245"/>
    </row>
    <row r="53" spans="1:65" ht="13.5" customHeight="1">
      <c r="A53" s="115"/>
      <c r="B53" s="133"/>
      <c r="C53" s="206"/>
      <c r="D53" s="702"/>
      <c r="E53" s="702"/>
      <c r="F53" s="702"/>
      <c r="G53" s="702"/>
      <c r="H53" s="702"/>
      <c r="I53" s="702"/>
      <c r="J53" s="702"/>
      <c r="K53" s="702"/>
      <c r="L53" s="702"/>
      <c r="M53" s="702"/>
      <c r="N53" s="702"/>
      <c r="O53" s="702"/>
      <c r="P53" s="702"/>
      <c r="Q53" s="703"/>
      <c r="R53" s="703"/>
      <c r="S53" s="703"/>
      <c r="T53" s="703"/>
      <c r="U53" s="703"/>
      <c r="V53" s="166"/>
      <c r="W53" s="668"/>
      <c r="X53" s="669"/>
      <c r="Y53" s="669"/>
      <c r="Z53" s="670"/>
      <c r="AA53" s="166"/>
      <c r="AB53" s="166"/>
      <c r="AC53" s="166"/>
      <c r="AD53" s="196"/>
      <c r="AE53" s="197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5"/>
      <c r="AV53" s="245"/>
      <c r="AW53" s="245"/>
      <c r="AX53" s="245"/>
      <c r="AY53" s="245"/>
      <c r="AZ53" s="245"/>
      <c r="BA53" s="245"/>
      <c r="BB53" s="245"/>
      <c r="BC53" s="245"/>
      <c r="BD53" s="245"/>
      <c r="BE53" s="245"/>
      <c r="BF53" s="245"/>
      <c r="BG53" s="245"/>
      <c r="BH53" s="245"/>
      <c r="BI53" s="245"/>
      <c r="BJ53" s="245"/>
      <c r="BK53" s="245"/>
      <c r="BL53" s="245"/>
      <c r="BM53" s="245"/>
    </row>
    <row r="54" spans="1:65" ht="3.75" customHeight="1">
      <c r="A54" s="115"/>
      <c r="B54" s="133"/>
      <c r="C54" s="206"/>
      <c r="D54" s="207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188"/>
      <c r="Q54" s="209"/>
      <c r="R54" s="188"/>
      <c r="S54" s="188"/>
      <c r="T54" s="166"/>
      <c r="U54" s="210"/>
      <c r="V54" s="210"/>
      <c r="W54" s="210"/>
      <c r="X54" s="210"/>
      <c r="Y54" s="166"/>
      <c r="Z54" s="166"/>
      <c r="AA54" s="166"/>
      <c r="AB54" s="166"/>
      <c r="AC54" s="166"/>
      <c r="AD54" s="196"/>
      <c r="AE54" s="197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</row>
    <row r="55" spans="1:65" ht="12.75" customHeight="1">
      <c r="A55" s="115"/>
      <c r="B55" s="133"/>
      <c r="C55" s="211" t="s">
        <v>147</v>
      </c>
      <c r="D55" s="166"/>
      <c r="E55" s="212"/>
      <c r="F55" s="129"/>
      <c r="G55" s="193"/>
      <c r="H55" s="166"/>
      <c r="I55" s="129"/>
      <c r="J55" s="129"/>
      <c r="K55" s="129"/>
      <c r="L55" s="129"/>
      <c r="M55" s="129"/>
      <c r="N55" s="129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96"/>
      <c r="AE55" s="197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  <c r="BI55" s="245"/>
      <c r="BJ55" s="245"/>
      <c r="BK55" s="245"/>
      <c r="BL55" s="245"/>
      <c r="BM55" s="245"/>
    </row>
    <row r="56" spans="1:65" ht="3.75" customHeight="1">
      <c r="A56" s="115"/>
      <c r="B56" s="175"/>
      <c r="C56" s="166"/>
      <c r="D56" s="166"/>
      <c r="E56" s="212"/>
      <c r="F56" s="129"/>
      <c r="G56" s="193"/>
      <c r="H56" s="166"/>
      <c r="I56" s="129"/>
      <c r="J56" s="129"/>
      <c r="K56" s="129"/>
      <c r="L56" s="129"/>
      <c r="M56" s="129"/>
      <c r="N56" s="129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96"/>
      <c r="AE56" s="197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I56" s="245"/>
      <c r="BJ56" s="245"/>
      <c r="BK56" s="245"/>
      <c r="BL56" s="245"/>
      <c r="BM56" s="245"/>
    </row>
    <row r="57" spans="1:65" ht="3.75" customHeight="1">
      <c r="A57" s="115"/>
      <c r="B57" s="133"/>
      <c r="C57" s="165"/>
      <c r="D57" s="165"/>
      <c r="E57" s="213"/>
      <c r="F57" s="189"/>
      <c r="G57" s="195"/>
      <c r="H57" s="165"/>
      <c r="I57" s="189"/>
      <c r="J57" s="189"/>
      <c r="K57" s="189"/>
      <c r="L57" s="189"/>
      <c r="M57" s="189"/>
      <c r="N57" s="189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214"/>
      <c r="AE57" s="197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5"/>
      <c r="BE57" s="245"/>
      <c r="BF57" s="245"/>
      <c r="BG57" s="245"/>
      <c r="BH57" s="245"/>
      <c r="BI57" s="245"/>
      <c r="BJ57" s="245"/>
      <c r="BK57" s="245"/>
      <c r="BL57" s="245"/>
      <c r="BM57" s="245"/>
    </row>
    <row r="58" spans="1:65" ht="12.75" customHeight="1">
      <c r="A58" s="115"/>
      <c r="B58" s="133"/>
      <c r="C58" s="202" t="s">
        <v>263</v>
      </c>
      <c r="D58" s="129"/>
      <c r="E58" s="166"/>
      <c r="F58" s="166"/>
      <c r="G58" s="166"/>
      <c r="H58" s="166"/>
      <c r="I58" s="166"/>
      <c r="J58" s="166"/>
      <c r="K58" s="215"/>
      <c r="L58" s="215"/>
      <c r="M58" s="215"/>
      <c r="N58" s="215"/>
      <c r="O58" s="166"/>
      <c r="P58" s="203"/>
      <c r="Q58" s="203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96"/>
      <c r="AE58" s="197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5"/>
      <c r="BE58" s="245"/>
      <c r="BF58" s="245"/>
      <c r="BG58" s="245"/>
      <c r="BH58" s="245"/>
      <c r="BI58" s="245"/>
      <c r="BJ58" s="245"/>
      <c r="BK58" s="245"/>
      <c r="BL58" s="245"/>
      <c r="BM58" s="245"/>
    </row>
    <row r="59" spans="1:65" ht="4.5" customHeight="1">
      <c r="A59" s="115"/>
      <c r="B59" s="133"/>
      <c r="C59" s="202"/>
      <c r="D59" s="129"/>
      <c r="E59" s="166"/>
      <c r="F59" s="166"/>
      <c r="G59" s="166"/>
      <c r="H59" s="166"/>
      <c r="I59" s="166"/>
      <c r="J59" s="166"/>
      <c r="K59" s="215"/>
      <c r="L59" s="215"/>
      <c r="M59" s="215"/>
      <c r="N59" s="215"/>
      <c r="O59" s="166"/>
      <c r="P59" s="203"/>
      <c r="Q59" s="203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96"/>
      <c r="AE59" s="197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5"/>
      <c r="AV59" s="245"/>
      <c r="AW59" s="245"/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245"/>
      <c r="BI59" s="245"/>
      <c r="BJ59" s="245"/>
      <c r="BK59" s="245"/>
      <c r="BL59" s="245"/>
      <c r="BM59" s="245"/>
    </row>
    <row r="60" spans="1:65" ht="15.75" customHeight="1">
      <c r="A60" s="115"/>
      <c r="B60" s="133"/>
      <c r="C60" s="202"/>
      <c r="D60" s="693"/>
      <c r="E60" s="693"/>
      <c r="F60" s="693"/>
      <c r="G60" s="693"/>
      <c r="H60" s="693"/>
      <c r="I60" s="693"/>
      <c r="J60" s="693"/>
      <c r="K60" s="693"/>
      <c r="L60" s="693"/>
      <c r="M60" s="188"/>
      <c r="N60" s="188"/>
      <c r="O60" s="188"/>
      <c r="P60" s="188"/>
      <c r="Q60" s="246"/>
      <c r="R60" s="188"/>
      <c r="S60" s="166" t="s">
        <v>148</v>
      </c>
      <c r="T60" s="188"/>
      <c r="U60" s="188"/>
      <c r="V60" s="188"/>
      <c r="W60" s="188"/>
      <c r="X60" s="188"/>
      <c r="Y60" s="188"/>
      <c r="Z60" s="188"/>
      <c r="AA60" s="188"/>
      <c r="AB60" s="188"/>
      <c r="AC60" s="166"/>
      <c r="AD60" s="196"/>
      <c r="AE60" s="197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5"/>
      <c r="BL60" s="245"/>
      <c r="BM60" s="245"/>
    </row>
    <row r="61" spans="1:65" ht="3.75" customHeight="1">
      <c r="A61" s="115"/>
      <c r="B61" s="133"/>
      <c r="C61" s="202"/>
      <c r="D61" s="216"/>
      <c r="E61" s="216"/>
      <c r="F61" s="216"/>
      <c r="G61" s="216"/>
      <c r="H61" s="216"/>
      <c r="I61" s="216"/>
      <c r="J61" s="216"/>
      <c r="K61" s="216"/>
      <c r="L61" s="216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66"/>
      <c r="AD61" s="196"/>
      <c r="AE61" s="197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  <c r="BI61" s="245"/>
      <c r="BJ61" s="245"/>
      <c r="BK61" s="245"/>
      <c r="BL61" s="245"/>
      <c r="BM61" s="245"/>
    </row>
    <row r="62" spans="1:65" ht="15.75" customHeight="1">
      <c r="A62" s="115"/>
      <c r="B62" s="133"/>
      <c r="C62" s="202"/>
      <c r="D62" s="693"/>
      <c r="E62" s="693"/>
      <c r="F62" s="693"/>
      <c r="G62" s="693"/>
      <c r="H62" s="693"/>
      <c r="I62" s="693"/>
      <c r="J62" s="693"/>
      <c r="K62" s="693"/>
      <c r="L62" s="693"/>
      <c r="M62" s="188"/>
      <c r="N62" s="188"/>
      <c r="O62" s="691"/>
      <c r="P62" s="691"/>
      <c r="Q62" s="691"/>
      <c r="R62" s="691"/>
      <c r="S62" s="691"/>
      <c r="T62" s="188"/>
      <c r="U62" s="166" t="s">
        <v>149</v>
      </c>
      <c r="V62" s="188"/>
      <c r="W62" s="188"/>
      <c r="X62" s="188"/>
      <c r="Y62" s="188"/>
      <c r="Z62" s="691"/>
      <c r="AA62" s="691"/>
      <c r="AB62" s="188"/>
      <c r="AC62" s="168"/>
      <c r="AD62" s="196"/>
      <c r="AE62" s="197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  <c r="BI62" s="245"/>
      <c r="BJ62" s="245"/>
      <c r="BK62" s="245"/>
      <c r="BL62" s="245"/>
      <c r="BM62" s="245"/>
    </row>
    <row r="63" spans="1:65" ht="3.75" customHeight="1">
      <c r="A63" s="115"/>
      <c r="B63" s="133"/>
      <c r="C63" s="217"/>
      <c r="D63" s="218"/>
      <c r="E63" s="218"/>
      <c r="F63" s="218"/>
      <c r="G63" s="218"/>
      <c r="H63" s="218"/>
      <c r="I63" s="218"/>
      <c r="J63" s="163"/>
      <c r="K63" s="218"/>
      <c r="L63" s="218"/>
      <c r="M63" s="218"/>
      <c r="N63" s="218"/>
      <c r="O63" s="218"/>
      <c r="P63" s="219"/>
      <c r="Q63" s="219"/>
      <c r="R63" s="219"/>
      <c r="S63" s="219"/>
      <c r="T63" s="219"/>
      <c r="U63" s="219"/>
      <c r="V63" s="219"/>
      <c r="W63" s="219"/>
      <c r="X63" s="220"/>
      <c r="Y63" s="220"/>
      <c r="Z63" s="220"/>
      <c r="AA63" s="220"/>
      <c r="AB63" s="220"/>
      <c r="AC63" s="220"/>
      <c r="AD63" s="196"/>
      <c r="AE63" s="197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5"/>
      <c r="BI63" s="245"/>
      <c r="BJ63" s="245"/>
      <c r="BK63" s="245"/>
      <c r="BL63" s="245"/>
      <c r="BM63" s="245"/>
    </row>
    <row r="64" spans="1:65" ht="15" customHeight="1">
      <c r="A64" s="115"/>
      <c r="B64" s="164"/>
      <c r="C64" s="202" t="s">
        <v>264</v>
      </c>
      <c r="D64" s="203"/>
      <c r="E64" s="116"/>
      <c r="F64" s="193" t="s">
        <v>150</v>
      </c>
      <c r="G64" s="116"/>
      <c r="H64" s="129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214"/>
      <c r="AE64" s="197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  <c r="BI64" s="245"/>
      <c r="BJ64" s="245"/>
      <c r="BK64" s="245"/>
      <c r="BL64" s="245"/>
      <c r="BM64" s="245"/>
    </row>
    <row r="65" spans="1:65" ht="3.75" customHeight="1">
      <c r="A65" s="115"/>
      <c r="B65" s="133"/>
      <c r="C65" s="202"/>
      <c r="D65" s="203"/>
      <c r="E65" s="116"/>
      <c r="F65" s="193"/>
      <c r="G65" s="116"/>
      <c r="H65" s="129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96"/>
      <c r="AE65" s="197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  <c r="BI65" s="245"/>
      <c r="BJ65" s="245"/>
      <c r="BK65" s="245"/>
      <c r="BL65" s="245"/>
      <c r="BM65" s="245"/>
    </row>
    <row r="66" spans="1:65" ht="15.75" customHeight="1">
      <c r="A66" s="115"/>
      <c r="B66" s="133"/>
      <c r="C66" s="221"/>
      <c r="D66" s="701"/>
      <c r="E66" s="701"/>
      <c r="F66" s="701"/>
      <c r="G66" s="701"/>
      <c r="H66" s="701"/>
      <c r="I66" s="701"/>
      <c r="J66" s="701"/>
      <c r="K66" s="701"/>
      <c r="L66" s="701"/>
      <c r="M66" s="701"/>
      <c r="N66" s="701"/>
      <c r="O66" s="701"/>
      <c r="P66" s="408"/>
      <c r="Q66" s="207"/>
      <c r="R66" s="207"/>
      <c r="S66" s="207"/>
      <c r="T66" s="207"/>
      <c r="U66" s="207"/>
      <c r="V66" s="207"/>
      <c r="W66" s="207"/>
      <c r="X66" s="207"/>
      <c r="Y66" s="207"/>
      <c r="Z66" s="188"/>
      <c r="AA66" s="166"/>
      <c r="AB66" s="166"/>
      <c r="AC66" s="166"/>
      <c r="AD66" s="196"/>
      <c r="AE66" s="197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  <c r="BI66" s="245"/>
      <c r="BJ66" s="245"/>
      <c r="BK66" s="245"/>
      <c r="BL66" s="245"/>
      <c r="BM66" s="245"/>
    </row>
    <row r="67" spans="1:65" ht="12" customHeight="1">
      <c r="A67" s="115"/>
      <c r="B67" s="133"/>
      <c r="C67" s="221"/>
      <c r="D67" s="701"/>
      <c r="E67" s="701"/>
      <c r="F67" s="701"/>
      <c r="G67" s="701"/>
      <c r="H67" s="701"/>
      <c r="I67" s="701"/>
      <c r="J67" s="701"/>
      <c r="K67" s="701"/>
      <c r="L67" s="701"/>
      <c r="M67" s="701"/>
      <c r="N67" s="701"/>
      <c r="O67" s="701"/>
      <c r="P67" s="408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166"/>
      <c r="AD67" s="196"/>
      <c r="AE67" s="197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  <c r="BI67" s="245"/>
      <c r="BJ67" s="245"/>
      <c r="BK67" s="245"/>
      <c r="BL67" s="245"/>
      <c r="BM67" s="245"/>
    </row>
    <row r="68" spans="1:65" ht="3.75" customHeight="1">
      <c r="A68" s="115"/>
      <c r="B68" s="133"/>
      <c r="C68" s="221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8"/>
      <c r="AA68" s="166"/>
      <c r="AB68" s="166"/>
      <c r="AC68" s="166"/>
      <c r="AD68" s="196"/>
      <c r="AE68" s="197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  <c r="BI68" s="245"/>
      <c r="BJ68" s="245"/>
      <c r="BK68" s="245"/>
      <c r="BL68" s="245"/>
      <c r="BM68" s="245"/>
    </row>
    <row r="69" spans="1:65" ht="12" customHeight="1">
      <c r="A69" s="115"/>
      <c r="B69" s="133"/>
      <c r="C69" s="221"/>
      <c r="D69" s="666" t="s">
        <v>151</v>
      </c>
      <c r="E69" s="666"/>
      <c r="F69" s="666"/>
      <c r="G69" s="666"/>
      <c r="H69" s="666"/>
      <c r="I69" s="666"/>
      <c r="J69" s="666"/>
      <c r="K69" s="666"/>
      <c r="L69" s="666"/>
      <c r="M69" s="666"/>
      <c r="N69" s="666"/>
      <c r="O69" s="666"/>
      <c r="P69" s="20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166"/>
      <c r="AD69" s="196"/>
      <c r="AE69" s="197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  <c r="BI69" s="245"/>
      <c r="BJ69" s="245"/>
      <c r="BK69" s="245"/>
      <c r="BL69" s="245"/>
      <c r="BM69" s="245"/>
    </row>
    <row r="70" spans="1:65" ht="12" customHeight="1">
      <c r="A70" s="115"/>
      <c r="B70" s="133"/>
      <c r="C70" s="221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22"/>
      <c r="AA70" s="222"/>
      <c r="AB70" s="222"/>
      <c r="AC70" s="166"/>
      <c r="AD70" s="196"/>
      <c r="AE70" s="197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  <c r="BC70" s="245"/>
      <c r="BD70" s="245"/>
      <c r="BE70" s="245"/>
      <c r="BF70" s="245"/>
      <c r="BG70" s="245"/>
      <c r="BH70" s="245"/>
      <c r="BI70" s="245"/>
      <c r="BJ70" s="245"/>
      <c r="BK70" s="245"/>
      <c r="BL70" s="245"/>
      <c r="BM70" s="245"/>
    </row>
    <row r="71" spans="1:65" ht="12" customHeight="1">
      <c r="A71" s="115"/>
      <c r="B71" s="133"/>
      <c r="C71" s="221"/>
      <c r="D71" s="701"/>
      <c r="E71" s="701"/>
      <c r="F71" s="701"/>
      <c r="G71" s="701"/>
      <c r="H71" s="701"/>
      <c r="I71" s="701"/>
      <c r="J71" s="701"/>
      <c r="K71" s="701"/>
      <c r="L71" s="701"/>
      <c r="M71" s="701"/>
      <c r="N71" s="701"/>
      <c r="O71" s="701"/>
      <c r="P71" s="408"/>
      <c r="Q71" s="206"/>
      <c r="R71" s="206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166"/>
      <c r="AD71" s="196"/>
      <c r="AE71" s="197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  <c r="BF71" s="245"/>
      <c r="BG71" s="245"/>
      <c r="BH71" s="245"/>
      <c r="BI71" s="245"/>
      <c r="BJ71" s="245"/>
      <c r="BK71" s="245"/>
      <c r="BL71" s="245"/>
      <c r="BM71" s="245"/>
    </row>
    <row r="72" spans="1:65" ht="12" customHeight="1">
      <c r="A72" s="115"/>
      <c r="B72" s="133"/>
      <c r="C72" s="221"/>
      <c r="D72" s="701"/>
      <c r="E72" s="701"/>
      <c r="F72" s="701"/>
      <c r="G72" s="701"/>
      <c r="H72" s="701"/>
      <c r="I72" s="701"/>
      <c r="J72" s="701"/>
      <c r="K72" s="701"/>
      <c r="L72" s="701"/>
      <c r="M72" s="701"/>
      <c r="N72" s="701"/>
      <c r="O72" s="701"/>
      <c r="P72" s="408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07"/>
      <c r="AD72" s="224"/>
      <c r="AE72" s="197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  <c r="BI72" s="245"/>
      <c r="BJ72" s="245"/>
      <c r="BK72" s="245"/>
      <c r="BL72" s="245"/>
      <c r="BM72" s="245"/>
    </row>
    <row r="73" spans="1:65" ht="3.75" customHeight="1">
      <c r="A73" s="115"/>
      <c r="B73" s="133"/>
      <c r="C73" s="221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8"/>
      <c r="AA73" s="166"/>
      <c r="AB73" s="166"/>
      <c r="AC73" s="207"/>
      <c r="AD73" s="224"/>
      <c r="AE73" s="197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  <c r="BI73" s="245"/>
      <c r="BJ73" s="245"/>
      <c r="BK73" s="245"/>
      <c r="BL73" s="245"/>
      <c r="BM73" s="245"/>
    </row>
    <row r="74" spans="1:65" ht="12" customHeight="1">
      <c r="A74" s="115"/>
      <c r="B74" s="133"/>
      <c r="C74" s="221"/>
      <c r="D74" s="666" t="s">
        <v>152</v>
      </c>
      <c r="E74" s="666"/>
      <c r="F74" s="666"/>
      <c r="G74" s="666"/>
      <c r="H74" s="666"/>
      <c r="I74" s="666"/>
      <c r="J74" s="666"/>
      <c r="K74" s="666"/>
      <c r="L74" s="666"/>
      <c r="M74" s="666"/>
      <c r="N74" s="666"/>
      <c r="O74" s="666"/>
      <c r="P74" s="20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07"/>
      <c r="AD74" s="224"/>
      <c r="AE74" s="197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  <c r="BI74" s="245"/>
      <c r="BJ74" s="245"/>
      <c r="BK74" s="245"/>
      <c r="BL74" s="245"/>
      <c r="BM74" s="245"/>
    </row>
    <row r="75" spans="1:65" ht="12" customHeight="1">
      <c r="A75" s="115"/>
      <c r="B75" s="133"/>
      <c r="C75" s="116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24"/>
      <c r="AE75" s="197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5"/>
      <c r="AV75" s="245"/>
      <c r="AW75" s="245"/>
      <c r="AX75" s="245"/>
      <c r="AY75" s="245"/>
      <c r="AZ75" s="245"/>
      <c r="BA75" s="245"/>
      <c r="BB75" s="245"/>
      <c r="BC75" s="245"/>
      <c r="BD75" s="245"/>
      <c r="BE75" s="245"/>
      <c r="BF75" s="245"/>
      <c r="BG75" s="245"/>
      <c r="BH75" s="245"/>
      <c r="BI75" s="245"/>
      <c r="BJ75" s="245"/>
      <c r="BK75" s="245"/>
      <c r="BL75" s="245"/>
      <c r="BM75" s="245"/>
    </row>
    <row r="76" spans="1:65" ht="3.75" customHeight="1">
      <c r="A76" s="115"/>
      <c r="B76" s="133"/>
      <c r="C76" s="116"/>
      <c r="D76" s="116"/>
      <c r="E76" s="129"/>
      <c r="F76" s="190"/>
      <c r="G76" s="129"/>
      <c r="H76" s="129"/>
      <c r="I76" s="166"/>
      <c r="J76" s="166"/>
      <c r="K76" s="166"/>
      <c r="L76" s="166"/>
      <c r="M76" s="166"/>
      <c r="N76" s="166"/>
      <c r="O76" s="166"/>
      <c r="P76" s="166"/>
      <c r="Q76" s="225"/>
      <c r="R76" s="223"/>
      <c r="S76" s="225"/>
      <c r="T76" s="223"/>
      <c r="U76" s="225"/>
      <c r="V76" s="223"/>
      <c r="W76" s="225"/>
      <c r="X76" s="223"/>
      <c r="Y76" s="225"/>
      <c r="Z76" s="223"/>
      <c r="AA76" s="225"/>
      <c r="AB76" s="223"/>
      <c r="AC76" s="166"/>
      <c r="AD76" s="196"/>
      <c r="AE76" s="197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245"/>
      <c r="BF76" s="245"/>
      <c r="BG76" s="245"/>
      <c r="BH76" s="245"/>
      <c r="BI76" s="245"/>
      <c r="BJ76" s="245"/>
      <c r="BK76" s="245"/>
      <c r="BL76" s="245"/>
      <c r="BM76" s="245"/>
    </row>
    <row r="77" spans="1:65" ht="16.5" customHeight="1">
      <c r="A77" s="115"/>
      <c r="B77" s="133"/>
      <c r="C77" s="115"/>
      <c r="D77" s="697" t="s">
        <v>153</v>
      </c>
      <c r="E77" s="512"/>
      <c r="F77" s="512"/>
      <c r="G77" s="512"/>
      <c r="H77" s="512"/>
      <c r="I77" s="512"/>
      <c r="J77" s="512"/>
      <c r="K77" s="512"/>
      <c r="L77" s="512"/>
      <c r="M77" s="512"/>
      <c r="N77" s="512"/>
      <c r="O77" s="512"/>
      <c r="P77" s="116"/>
      <c r="Q77" s="691"/>
      <c r="R77" s="691"/>
      <c r="S77" s="691"/>
      <c r="T77" s="691"/>
      <c r="U77" s="691"/>
      <c r="V77" s="227"/>
      <c r="W77" s="227"/>
      <c r="X77" s="691"/>
      <c r="Y77" s="691"/>
      <c r="Z77" s="691"/>
      <c r="AA77" s="691"/>
      <c r="AB77" s="691"/>
      <c r="AC77" s="166"/>
      <c r="AD77" s="196"/>
      <c r="AE77" s="197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245"/>
      <c r="BA77" s="245"/>
      <c r="BB77" s="245"/>
      <c r="BC77" s="245"/>
      <c r="BD77" s="245"/>
      <c r="BE77" s="245"/>
      <c r="BF77" s="245"/>
      <c r="BG77" s="245"/>
      <c r="BH77" s="245"/>
      <c r="BI77" s="245"/>
      <c r="BJ77" s="245"/>
      <c r="BK77" s="245"/>
      <c r="BL77" s="245"/>
      <c r="BM77" s="245"/>
    </row>
    <row r="78" spans="1:65" ht="3.75" customHeight="1">
      <c r="A78" s="115"/>
      <c r="B78" s="133"/>
      <c r="C78" s="211"/>
      <c r="D78" s="116"/>
      <c r="E78" s="129"/>
      <c r="F78" s="190"/>
      <c r="G78" s="129"/>
      <c r="H78" s="129"/>
      <c r="I78" s="166"/>
      <c r="J78" s="166"/>
      <c r="K78" s="166"/>
      <c r="L78" s="166"/>
      <c r="M78" s="166"/>
      <c r="N78" s="228"/>
      <c r="O78" s="228"/>
      <c r="P78" s="228"/>
      <c r="Q78" s="228"/>
      <c r="R78" s="228"/>
      <c r="S78" s="228"/>
      <c r="T78" s="223"/>
      <c r="U78" s="225"/>
      <c r="V78" s="228"/>
      <c r="W78" s="228"/>
      <c r="X78" s="228"/>
      <c r="Y78" s="228"/>
      <c r="Z78" s="228"/>
      <c r="AA78" s="228"/>
      <c r="AB78" s="223"/>
      <c r="AC78" s="166"/>
      <c r="AD78" s="196"/>
      <c r="AE78" s="197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5"/>
      <c r="AV78" s="245"/>
      <c r="AW78" s="245"/>
      <c r="AX78" s="245"/>
      <c r="AY78" s="245"/>
      <c r="AZ78" s="245"/>
      <c r="BA78" s="245"/>
      <c r="BB78" s="245"/>
      <c r="BC78" s="245"/>
      <c r="BD78" s="245"/>
      <c r="BE78" s="245"/>
      <c r="BF78" s="245"/>
      <c r="BG78" s="245"/>
      <c r="BH78" s="245"/>
      <c r="BI78" s="245"/>
      <c r="BJ78" s="245"/>
      <c r="BK78" s="245"/>
      <c r="BL78" s="245"/>
      <c r="BM78" s="245"/>
    </row>
    <row r="79" spans="1:65" ht="16.5" customHeight="1">
      <c r="A79" s="115"/>
      <c r="B79" s="133"/>
      <c r="C79" s="211"/>
      <c r="D79" s="116"/>
      <c r="E79" s="129"/>
      <c r="F79" s="190"/>
      <c r="G79" s="129"/>
      <c r="H79" s="129"/>
      <c r="I79" s="166"/>
      <c r="J79" s="166"/>
      <c r="K79" s="166"/>
      <c r="L79" s="166"/>
      <c r="M79" s="166"/>
      <c r="N79" s="227"/>
      <c r="O79" s="227"/>
      <c r="P79" s="227"/>
      <c r="Q79" s="691"/>
      <c r="R79" s="691"/>
      <c r="S79" s="691"/>
      <c r="T79" s="691"/>
      <c r="U79" s="691"/>
      <c r="V79" s="228"/>
      <c r="W79" s="228"/>
      <c r="X79" s="691"/>
      <c r="Y79" s="691"/>
      <c r="Z79" s="691"/>
      <c r="AA79" s="691"/>
      <c r="AB79" s="691"/>
      <c r="AC79" s="166"/>
      <c r="AD79" s="196"/>
      <c r="AE79" s="197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  <c r="AP79" s="245"/>
      <c r="AQ79" s="245"/>
      <c r="AR79" s="245"/>
      <c r="AS79" s="245"/>
      <c r="AT79" s="245"/>
      <c r="AU79" s="245"/>
      <c r="AV79" s="245"/>
      <c r="AW79" s="245"/>
      <c r="AX79" s="245"/>
      <c r="AY79" s="245"/>
      <c r="AZ79" s="245"/>
      <c r="BA79" s="245"/>
      <c r="BB79" s="245"/>
      <c r="BC79" s="245"/>
      <c r="BD79" s="245"/>
      <c r="BE79" s="245"/>
      <c r="BF79" s="245"/>
      <c r="BG79" s="245"/>
      <c r="BH79" s="245"/>
      <c r="BI79" s="245"/>
      <c r="BJ79" s="245"/>
      <c r="BK79" s="245"/>
      <c r="BL79" s="245"/>
      <c r="BM79" s="245"/>
    </row>
    <row r="80" spans="1:65" ht="12" customHeight="1">
      <c r="A80" s="115"/>
      <c r="B80" s="175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229"/>
      <c r="U80" s="229"/>
      <c r="V80" s="229"/>
      <c r="W80" s="229"/>
      <c r="X80" s="229"/>
      <c r="Y80" s="229"/>
      <c r="Z80" s="166"/>
      <c r="AA80" s="166"/>
      <c r="AB80" s="166"/>
      <c r="AC80" s="166"/>
      <c r="AD80" s="196"/>
      <c r="AE80" s="197"/>
      <c r="AF80" s="245"/>
      <c r="AG80" s="245"/>
      <c r="AH80" s="245"/>
      <c r="AI80" s="245"/>
      <c r="AJ80" s="245"/>
      <c r="AK80" s="245"/>
      <c r="AL80" s="245"/>
      <c r="AM80" s="245"/>
      <c r="AN80" s="245"/>
      <c r="AO80" s="245"/>
      <c r="AP80" s="245"/>
      <c r="AQ80" s="245"/>
      <c r="AR80" s="245"/>
      <c r="AS80" s="245"/>
      <c r="AT80" s="245"/>
      <c r="AU80" s="245"/>
      <c r="AV80" s="245"/>
      <c r="AW80" s="245"/>
      <c r="AX80" s="245"/>
      <c r="AY80" s="245"/>
      <c r="AZ80" s="245"/>
      <c r="BA80" s="245"/>
      <c r="BB80" s="245"/>
      <c r="BC80" s="245"/>
      <c r="BD80" s="245"/>
      <c r="BE80" s="245"/>
      <c r="BF80" s="245"/>
      <c r="BG80" s="245"/>
      <c r="BH80" s="245"/>
      <c r="BI80" s="245"/>
      <c r="BJ80" s="245"/>
      <c r="BK80" s="245"/>
      <c r="BL80" s="245"/>
      <c r="BM80" s="245"/>
    </row>
    <row r="81" spans="1:65" ht="12.75">
      <c r="A81" s="115"/>
      <c r="B81" s="133"/>
      <c r="C81" s="230" t="s">
        <v>296</v>
      </c>
      <c r="D81" s="195"/>
      <c r="E81" s="195"/>
      <c r="F81" s="19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214"/>
      <c r="AE81" s="197"/>
      <c r="AF81" s="245"/>
      <c r="AG81" s="245"/>
      <c r="AH81" s="245"/>
      <c r="AI81" s="245"/>
      <c r="AJ81" s="245"/>
      <c r="AK81" s="245"/>
      <c r="AL81" s="245"/>
      <c r="AM81" s="245"/>
      <c r="AN81" s="245"/>
      <c r="AO81" s="245"/>
      <c r="AP81" s="245"/>
      <c r="AQ81" s="245"/>
      <c r="AR81" s="245"/>
      <c r="AS81" s="245"/>
      <c r="AT81" s="245"/>
      <c r="AU81" s="245"/>
      <c r="AV81" s="245"/>
      <c r="AW81" s="245"/>
      <c r="AX81" s="245"/>
      <c r="AY81" s="245"/>
      <c r="AZ81" s="245"/>
      <c r="BA81" s="245"/>
      <c r="BB81" s="245"/>
      <c r="BC81" s="245"/>
      <c r="BD81" s="245"/>
      <c r="BE81" s="245"/>
      <c r="BF81" s="245"/>
      <c r="BG81" s="245"/>
      <c r="BH81" s="245"/>
      <c r="BI81" s="245"/>
      <c r="BJ81" s="245"/>
      <c r="BK81" s="245"/>
      <c r="BL81" s="245"/>
      <c r="BM81" s="245"/>
    </row>
    <row r="82" spans="1:65" ht="12.75">
      <c r="A82" s="115"/>
      <c r="B82" s="133"/>
      <c r="C82" s="226" t="s">
        <v>154</v>
      </c>
      <c r="D82" s="211"/>
      <c r="E82" s="211"/>
      <c r="F82" s="211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96"/>
      <c r="AE82" s="197"/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45"/>
      <c r="BG82" s="245"/>
      <c r="BH82" s="245"/>
      <c r="BI82" s="245"/>
      <c r="BJ82" s="245"/>
      <c r="BK82" s="245"/>
      <c r="BL82" s="245"/>
      <c r="BM82" s="245"/>
    </row>
    <row r="83" spans="1:65" ht="5.25" customHeight="1">
      <c r="A83" s="115"/>
      <c r="B83" s="133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96"/>
      <c r="AE83" s="197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5"/>
      <c r="BI83" s="245"/>
      <c r="BJ83" s="245"/>
      <c r="BK83" s="245"/>
      <c r="BL83" s="245"/>
      <c r="BM83" s="245"/>
    </row>
    <row r="84" spans="1:65" ht="18" customHeight="1">
      <c r="A84" s="115"/>
      <c r="B84" s="133"/>
      <c r="C84" s="211" t="s">
        <v>155</v>
      </c>
      <c r="D84" s="193"/>
      <c r="E84" s="667"/>
      <c r="F84" s="667"/>
      <c r="G84" s="667"/>
      <c r="H84" s="667"/>
      <c r="I84" s="667"/>
      <c r="J84" s="231"/>
      <c r="K84" s="168"/>
      <c r="L84" s="168"/>
      <c r="M84" s="168"/>
      <c r="N84" s="168"/>
      <c r="O84" s="166"/>
      <c r="P84" s="166"/>
      <c r="Q84" s="116"/>
      <c r="R84" s="232" t="s">
        <v>265</v>
      </c>
      <c r="S84" s="116"/>
      <c r="T84" s="692" t="s">
        <v>156</v>
      </c>
      <c r="U84" s="692"/>
      <c r="V84" s="692"/>
      <c r="W84" s="692"/>
      <c r="X84" s="692"/>
      <c r="Y84" s="692"/>
      <c r="Z84" s="692"/>
      <c r="AA84" s="692"/>
      <c r="AB84" s="231"/>
      <c r="AC84" s="231"/>
      <c r="AD84" s="196"/>
      <c r="AE84" s="197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  <c r="AP84" s="245"/>
      <c r="AQ84" s="245"/>
      <c r="AR84" s="245"/>
      <c r="AS84" s="245"/>
      <c r="AT84" s="245"/>
      <c r="AU84" s="245"/>
      <c r="AV84" s="245"/>
      <c r="AW84" s="245"/>
      <c r="AX84" s="245"/>
      <c r="AY84" s="245"/>
      <c r="AZ84" s="245"/>
      <c r="BA84" s="245"/>
      <c r="BB84" s="245"/>
      <c r="BC84" s="245"/>
      <c r="BD84" s="245"/>
      <c r="BE84" s="245"/>
      <c r="BF84" s="245"/>
      <c r="BG84" s="245"/>
      <c r="BH84" s="245"/>
      <c r="BI84" s="245"/>
      <c r="BJ84" s="245"/>
      <c r="BK84" s="245"/>
      <c r="BL84" s="245"/>
      <c r="BM84" s="245"/>
    </row>
    <row r="85" spans="1:65" ht="5.25" customHeight="1" thickBot="1">
      <c r="A85" s="115"/>
      <c r="B85" s="233"/>
      <c r="C85" s="234"/>
      <c r="D85" s="234"/>
      <c r="E85" s="234"/>
      <c r="F85" s="234"/>
      <c r="G85" s="235"/>
      <c r="H85" s="235"/>
      <c r="I85" s="235"/>
      <c r="J85" s="235"/>
      <c r="K85" s="235"/>
      <c r="L85" s="235"/>
      <c r="M85" s="235"/>
      <c r="N85" s="235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6"/>
      <c r="AE85" s="197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  <c r="BB85" s="245"/>
      <c r="BC85" s="245"/>
      <c r="BD85" s="245"/>
      <c r="BE85" s="245"/>
      <c r="BF85" s="245"/>
      <c r="BG85" s="245"/>
      <c r="BH85" s="245"/>
      <c r="BI85" s="245"/>
      <c r="BJ85" s="245"/>
      <c r="BK85" s="245"/>
      <c r="BL85" s="245"/>
      <c r="BM85" s="245"/>
    </row>
    <row r="86" spans="2:65" ht="12.75">
      <c r="B86" s="271" t="s">
        <v>272</v>
      </c>
      <c r="C86" s="248"/>
      <c r="D86" s="248"/>
      <c r="E86" s="248"/>
      <c r="F86" s="248"/>
      <c r="G86" s="248"/>
      <c r="H86" s="248"/>
      <c r="I86" s="248"/>
      <c r="J86" s="248"/>
      <c r="O86" s="248"/>
      <c r="S86" s="249"/>
      <c r="T86" s="248"/>
      <c r="V86" s="249"/>
      <c r="W86" s="249"/>
      <c r="X86" s="249"/>
      <c r="Y86" s="249"/>
      <c r="Z86" s="249"/>
      <c r="AA86" s="249"/>
      <c r="AB86" s="249"/>
      <c r="AC86" s="249"/>
      <c r="AD86" s="249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5"/>
      <c r="AV86" s="245"/>
      <c r="AW86" s="245"/>
      <c r="AX86" s="245"/>
      <c r="AY86" s="245"/>
      <c r="AZ86" s="245"/>
      <c r="BA86" s="245"/>
      <c r="BB86" s="245"/>
      <c r="BC86" s="245"/>
      <c r="BD86" s="245"/>
      <c r="BE86" s="245"/>
      <c r="BF86" s="245"/>
      <c r="BG86" s="245"/>
      <c r="BH86" s="245"/>
      <c r="BI86" s="245"/>
      <c r="BJ86" s="245"/>
      <c r="BK86" s="245"/>
      <c r="BL86" s="245"/>
      <c r="BM86" s="245"/>
    </row>
    <row r="87" spans="4:65" ht="9" customHeight="1"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  <c r="AG87" s="250"/>
      <c r="AH87" s="250"/>
      <c r="AI87" s="250"/>
      <c r="AJ87" s="250"/>
      <c r="AK87" s="250"/>
      <c r="AL87" s="250"/>
      <c r="AM87" s="250"/>
      <c r="AN87" s="250"/>
      <c r="AO87" s="250"/>
      <c r="AP87" s="250"/>
      <c r="AQ87" s="250"/>
      <c r="AR87" s="250"/>
      <c r="AS87" s="250"/>
      <c r="AT87" s="250"/>
      <c r="AU87" s="250"/>
      <c r="AV87" s="250"/>
      <c r="AW87" s="250"/>
      <c r="AX87" s="250"/>
      <c r="AY87" s="250"/>
      <c r="AZ87" s="250"/>
      <c r="BA87" s="250"/>
      <c r="BB87" s="250"/>
      <c r="BC87" s="250"/>
      <c r="BD87" s="250"/>
      <c r="BE87" s="250"/>
      <c r="BF87" s="250"/>
      <c r="BG87" s="250"/>
      <c r="BH87" s="250"/>
      <c r="BI87" s="250"/>
      <c r="BJ87" s="250"/>
      <c r="BK87" s="245"/>
      <c r="BL87" s="245"/>
      <c r="BM87" s="245"/>
    </row>
    <row r="88" spans="3:65" ht="12.75"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0"/>
      <c r="AH88" s="250"/>
      <c r="AI88" s="250"/>
      <c r="AJ88" s="250"/>
      <c r="AK88" s="250"/>
      <c r="AL88" s="250"/>
      <c r="AM88" s="250"/>
      <c r="AN88" s="250"/>
      <c r="AO88" s="250"/>
      <c r="AP88" s="250"/>
      <c r="AQ88" s="250"/>
      <c r="AR88" s="250"/>
      <c r="AS88" s="250"/>
      <c r="AT88" s="250"/>
      <c r="AU88" s="250"/>
      <c r="AV88" s="250"/>
      <c r="AW88" s="250"/>
      <c r="AX88" s="250"/>
      <c r="AY88" s="250"/>
      <c r="AZ88" s="250"/>
      <c r="BA88" s="250"/>
      <c r="BB88" s="250"/>
      <c r="BC88" s="250"/>
      <c r="BD88" s="250"/>
      <c r="BE88" s="250"/>
      <c r="BF88" s="250"/>
      <c r="BG88" s="250"/>
      <c r="BH88" s="250"/>
      <c r="BI88" s="250"/>
      <c r="BJ88" s="250"/>
      <c r="BK88" s="245"/>
      <c r="BL88" s="245"/>
      <c r="BM88" s="245"/>
    </row>
    <row r="89" spans="3:65" ht="12.75" hidden="1"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  <c r="AI89" s="250"/>
      <c r="AJ89" s="250"/>
      <c r="AK89" s="250"/>
      <c r="AL89" s="250"/>
      <c r="AM89" s="250"/>
      <c r="AN89" s="250"/>
      <c r="AO89" s="250"/>
      <c r="AP89" s="250"/>
      <c r="AQ89" s="250"/>
      <c r="AR89" s="250"/>
      <c r="AS89" s="250"/>
      <c r="AT89" s="250"/>
      <c r="AU89" s="250"/>
      <c r="AV89" s="250"/>
      <c r="AW89" s="250"/>
      <c r="AX89" s="250"/>
      <c r="AY89" s="250"/>
      <c r="AZ89" s="250"/>
      <c r="BA89" s="250"/>
      <c r="BB89" s="250"/>
      <c r="BC89" s="250"/>
      <c r="BD89" s="250"/>
      <c r="BE89" s="250"/>
      <c r="BF89" s="250"/>
      <c r="BG89" s="250"/>
      <c r="BH89" s="250"/>
      <c r="BI89" s="250"/>
      <c r="BJ89" s="250"/>
      <c r="BK89" s="245"/>
      <c r="BL89" s="245"/>
      <c r="BM89" s="245"/>
    </row>
    <row r="90" spans="3:62" ht="12.75" hidden="1">
      <c r="C90" s="251"/>
      <c r="D90" s="251"/>
      <c r="E90" s="252" t="s">
        <v>157</v>
      </c>
      <c r="F90" s="253" t="s">
        <v>25</v>
      </c>
      <c r="G90" s="253" t="s">
        <v>266</v>
      </c>
      <c r="H90" s="253"/>
      <c r="I90" s="251"/>
      <c r="J90" s="254"/>
      <c r="K90" s="250"/>
      <c r="L90" s="250"/>
      <c r="M90" s="250"/>
      <c r="N90" s="250"/>
      <c r="P90" s="251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  <c r="AB90" s="250"/>
      <c r="AC90" s="251"/>
      <c r="AD90" s="251"/>
      <c r="AE90" s="251"/>
      <c r="AF90" s="251"/>
      <c r="AG90" s="251"/>
      <c r="AH90" s="251"/>
      <c r="AI90" s="251"/>
      <c r="AJ90" s="251"/>
      <c r="AK90" s="251"/>
      <c r="AL90" s="251"/>
      <c r="AM90" s="251"/>
      <c r="AN90" s="251"/>
      <c r="AO90" s="251"/>
      <c r="AP90" s="251"/>
      <c r="AQ90" s="251"/>
      <c r="AR90" s="251"/>
      <c r="AS90" s="251"/>
      <c r="AT90" s="251"/>
      <c r="AU90" s="251"/>
      <c r="AV90" s="251"/>
      <c r="AW90" s="251"/>
      <c r="AX90" s="251"/>
      <c r="AY90" s="251"/>
      <c r="AZ90" s="251"/>
      <c r="BA90" s="251"/>
      <c r="BB90" s="251"/>
      <c r="BC90" s="251"/>
      <c r="BD90" s="251"/>
      <c r="BE90" s="251"/>
      <c r="BF90" s="251"/>
      <c r="BG90" s="251"/>
      <c r="BH90" s="251"/>
      <c r="BI90" s="251"/>
      <c r="BJ90" s="251"/>
    </row>
    <row r="91" spans="3:62" ht="12.75" hidden="1">
      <c r="C91" s="251"/>
      <c r="D91" s="251"/>
      <c r="E91" s="252" t="s">
        <v>158</v>
      </c>
      <c r="F91" s="253" t="s">
        <v>25</v>
      </c>
      <c r="G91" s="253" t="s">
        <v>267</v>
      </c>
      <c r="H91" s="253"/>
      <c r="I91" s="251"/>
      <c r="J91" s="253"/>
      <c r="K91" s="255"/>
      <c r="L91" s="255"/>
      <c r="M91" s="255"/>
      <c r="N91" s="255"/>
      <c r="P91" s="251"/>
      <c r="Q91" s="250"/>
      <c r="R91" s="250"/>
      <c r="S91" s="250"/>
      <c r="T91" s="250"/>
      <c r="U91" s="250"/>
      <c r="V91" s="250"/>
      <c r="W91" s="250"/>
      <c r="X91" s="250"/>
      <c r="Y91" s="250"/>
      <c r="Z91" s="250"/>
      <c r="AA91" s="250"/>
      <c r="AB91" s="250"/>
      <c r="AC91" s="251"/>
      <c r="AD91" s="251"/>
      <c r="AE91" s="251"/>
      <c r="AF91" s="251"/>
      <c r="AG91" s="251"/>
      <c r="AH91" s="251"/>
      <c r="AI91" s="251"/>
      <c r="AJ91" s="251"/>
      <c r="AK91" s="251"/>
      <c r="AL91" s="251"/>
      <c r="AM91" s="251"/>
      <c r="AN91" s="251"/>
      <c r="AO91" s="251"/>
      <c r="AP91" s="251"/>
      <c r="AQ91" s="251"/>
      <c r="AR91" s="251"/>
      <c r="AS91" s="251"/>
      <c r="AT91" s="251"/>
      <c r="AU91" s="251"/>
      <c r="AV91" s="251"/>
      <c r="AW91" s="251"/>
      <c r="AX91" s="251"/>
      <c r="AY91" s="251"/>
      <c r="AZ91" s="251"/>
      <c r="BA91" s="251"/>
      <c r="BB91" s="251"/>
      <c r="BC91" s="251"/>
      <c r="BD91" s="251"/>
      <c r="BE91" s="251"/>
      <c r="BF91" s="251"/>
      <c r="BG91" s="251"/>
      <c r="BH91" s="251"/>
      <c r="BI91" s="251"/>
      <c r="BJ91" s="251"/>
    </row>
    <row r="92" spans="3:62" ht="12.75" hidden="1">
      <c r="C92" s="251"/>
      <c r="D92" s="251"/>
      <c r="E92" s="252" t="s">
        <v>159</v>
      </c>
      <c r="F92" s="253" t="s">
        <v>25</v>
      </c>
      <c r="G92" s="253" t="s">
        <v>268</v>
      </c>
      <c r="H92" s="253"/>
      <c r="I92" s="251"/>
      <c r="J92" s="254"/>
      <c r="K92" s="255"/>
      <c r="L92" s="255"/>
      <c r="M92" s="255"/>
      <c r="N92" s="255"/>
      <c r="P92" s="251"/>
      <c r="Q92" s="250"/>
      <c r="R92" s="250"/>
      <c r="S92" s="256"/>
      <c r="T92" s="257"/>
      <c r="U92" s="250"/>
      <c r="V92" s="250"/>
      <c r="W92" s="250"/>
      <c r="X92" s="250"/>
      <c r="Y92" s="250"/>
      <c r="Z92" s="250"/>
      <c r="AA92" s="250"/>
      <c r="AB92" s="250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1"/>
      <c r="AS92" s="251"/>
      <c r="AT92" s="251"/>
      <c r="AU92" s="251"/>
      <c r="AV92" s="251"/>
      <c r="AW92" s="251"/>
      <c r="AX92" s="251"/>
      <c r="AY92" s="251"/>
      <c r="AZ92" s="251"/>
      <c r="BA92" s="251"/>
      <c r="BB92" s="251"/>
      <c r="BC92" s="251"/>
      <c r="BD92" s="251"/>
      <c r="BE92" s="251"/>
      <c r="BF92" s="251"/>
      <c r="BG92" s="251"/>
      <c r="BH92" s="251"/>
      <c r="BI92" s="251"/>
      <c r="BJ92" s="251"/>
    </row>
    <row r="93" spans="3:62" ht="12.75" hidden="1"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251"/>
      <c r="AG93" s="251"/>
      <c r="AH93" s="251"/>
      <c r="AI93" s="251"/>
      <c r="AJ93" s="251"/>
      <c r="AK93" s="251"/>
      <c r="AL93" s="251"/>
      <c r="AM93" s="251"/>
      <c r="AN93" s="251"/>
      <c r="AO93" s="251"/>
      <c r="AP93" s="251"/>
      <c r="AQ93" s="251"/>
      <c r="AR93" s="251"/>
      <c r="AS93" s="251"/>
      <c r="AT93" s="251"/>
      <c r="AU93" s="251"/>
      <c r="AV93" s="251"/>
      <c r="AW93" s="251"/>
      <c r="AX93" s="251"/>
      <c r="AY93" s="251"/>
      <c r="AZ93" s="251"/>
      <c r="BA93" s="251"/>
      <c r="BB93" s="251"/>
      <c r="BC93" s="251"/>
      <c r="BD93" s="251"/>
      <c r="BE93" s="251"/>
      <c r="BF93" s="251"/>
      <c r="BG93" s="251"/>
      <c r="BH93" s="251"/>
      <c r="BI93" s="251"/>
      <c r="BJ93" s="251"/>
    </row>
    <row r="94" spans="3:62" ht="12.75" hidden="1"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  <c r="W94" s="251"/>
      <c r="X94" s="251"/>
      <c r="Y94" s="251"/>
      <c r="Z94" s="251"/>
      <c r="AA94" s="251"/>
      <c r="AB94" s="251"/>
      <c r="AC94" s="251"/>
      <c r="AD94" s="251"/>
      <c r="AE94" s="251"/>
      <c r="AF94" s="251"/>
      <c r="AG94" s="251"/>
      <c r="AH94" s="251"/>
      <c r="AI94" s="251"/>
      <c r="AJ94" s="251"/>
      <c r="AK94" s="251"/>
      <c r="AL94" s="251"/>
      <c r="AM94" s="251"/>
      <c r="AN94" s="251"/>
      <c r="AO94" s="251"/>
      <c r="AP94" s="251"/>
      <c r="AQ94" s="251"/>
      <c r="AR94" s="251"/>
      <c r="AS94" s="251"/>
      <c r="AT94" s="251"/>
      <c r="AU94" s="251"/>
      <c r="AV94" s="251"/>
      <c r="AW94" s="251"/>
      <c r="AX94" s="251"/>
      <c r="AY94" s="251"/>
      <c r="AZ94" s="251"/>
      <c r="BA94" s="251"/>
      <c r="BB94" s="251"/>
      <c r="BC94" s="251"/>
      <c r="BD94" s="251"/>
      <c r="BE94" s="251"/>
      <c r="BF94" s="251"/>
      <c r="BG94" s="251"/>
      <c r="BH94" s="251"/>
      <c r="BI94" s="251"/>
      <c r="BJ94" s="251"/>
    </row>
    <row r="95" spans="3:62" ht="12.75" hidden="1"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>
        <f>MAX(0,OSVC_ZP2!E42)</f>
        <v>0</v>
      </c>
      <c r="Q95" s="251"/>
      <c r="R95" s="251"/>
      <c r="S95" s="251"/>
      <c r="T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51"/>
      <c r="AL95" s="251"/>
      <c r="AM95" s="251"/>
      <c r="AN95" s="251"/>
      <c r="AO95" s="251"/>
      <c r="AP95" s="251"/>
      <c r="AQ95" s="251"/>
      <c r="AR95" s="251"/>
      <c r="AS95" s="251"/>
      <c r="AT95" s="251"/>
      <c r="AU95" s="251"/>
      <c r="AV95" s="251"/>
      <c r="AW95" s="251"/>
      <c r="AX95" s="251"/>
      <c r="AY95" s="251"/>
      <c r="AZ95" s="251"/>
      <c r="BA95" s="251"/>
      <c r="BB95" s="251"/>
      <c r="BC95" s="251"/>
      <c r="BD95" s="251"/>
      <c r="BE95" s="251"/>
      <c r="BF95" s="251"/>
      <c r="BG95" s="251"/>
      <c r="BH95" s="251"/>
      <c r="BI95" s="251"/>
      <c r="BJ95" s="251"/>
    </row>
    <row r="96" spans="3:62" ht="12.75" hidden="1"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 t="s">
        <v>160</v>
      </c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1"/>
      <c r="AM96" s="251"/>
      <c r="AN96" s="251"/>
      <c r="AO96" s="251"/>
      <c r="AP96" s="251"/>
      <c r="AQ96" s="251"/>
      <c r="AR96" s="251"/>
      <c r="AS96" s="251"/>
      <c r="AT96" s="251"/>
      <c r="AU96" s="251"/>
      <c r="AV96" s="251"/>
      <c r="AW96" s="251"/>
      <c r="AX96" s="251"/>
      <c r="AY96" s="251"/>
      <c r="AZ96" s="251"/>
      <c r="BA96" s="251"/>
      <c r="BB96" s="251"/>
      <c r="BC96" s="251"/>
      <c r="BD96" s="251"/>
      <c r="BE96" s="251"/>
      <c r="BF96" s="251"/>
      <c r="BG96" s="251"/>
      <c r="BH96" s="251"/>
      <c r="BI96" s="251"/>
      <c r="BJ96" s="251"/>
    </row>
    <row r="97" spans="3:62" ht="12.75" hidden="1"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8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</row>
    <row r="98" spans="3:62" ht="12.75" hidden="1"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  <c r="AM98" s="251"/>
      <c r="AN98" s="251"/>
      <c r="AO98" s="251"/>
      <c r="AP98" s="251"/>
      <c r="AQ98" s="251"/>
      <c r="AR98" s="251"/>
      <c r="AS98" s="251"/>
      <c r="AT98" s="251"/>
      <c r="AU98" s="251"/>
      <c r="AV98" s="251"/>
      <c r="AW98" s="251"/>
      <c r="AX98" s="251"/>
      <c r="AY98" s="251"/>
      <c r="AZ98" s="251"/>
      <c r="BA98" s="251"/>
      <c r="BB98" s="251"/>
      <c r="BC98" s="251"/>
      <c r="BD98" s="251"/>
      <c r="BE98" s="251"/>
      <c r="BF98" s="251"/>
      <c r="BG98" s="251"/>
      <c r="BH98" s="251"/>
      <c r="BI98" s="251"/>
      <c r="BJ98" s="251"/>
    </row>
    <row r="99" spans="3:62" ht="12.75" hidden="1"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251"/>
      <c r="AM99" s="251"/>
      <c r="AN99" s="251"/>
      <c r="AO99" s="251"/>
      <c r="AP99" s="251"/>
      <c r="AQ99" s="251"/>
      <c r="AR99" s="251"/>
      <c r="AS99" s="251"/>
      <c r="AT99" s="251"/>
      <c r="AU99" s="251"/>
      <c r="AV99" s="251"/>
      <c r="AW99" s="251"/>
      <c r="AX99" s="251"/>
      <c r="AY99" s="251"/>
      <c r="AZ99" s="251"/>
      <c r="BA99" s="251"/>
      <c r="BB99" s="251"/>
      <c r="BC99" s="251"/>
      <c r="BD99" s="251"/>
      <c r="BE99" s="251"/>
      <c r="BF99" s="251"/>
      <c r="BG99" s="251"/>
      <c r="BH99" s="251"/>
      <c r="BI99" s="251"/>
      <c r="BJ99" s="251"/>
    </row>
    <row r="100" spans="3:62" ht="12.75" hidden="1"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1"/>
      <c r="AL100" s="251"/>
      <c r="AM100" s="251"/>
      <c r="AN100" s="251"/>
      <c r="AO100" s="251"/>
      <c r="AP100" s="251"/>
      <c r="AQ100" s="251"/>
      <c r="AR100" s="251"/>
      <c r="AS100" s="251"/>
      <c r="AT100" s="251"/>
      <c r="AU100" s="251"/>
      <c r="AV100" s="251"/>
      <c r="AW100" s="251"/>
      <c r="AX100" s="251"/>
      <c r="AY100" s="251"/>
      <c r="AZ100" s="251"/>
      <c r="BA100" s="251"/>
      <c r="BB100" s="251"/>
      <c r="BC100" s="251"/>
      <c r="BD100" s="251"/>
      <c r="BE100" s="251"/>
      <c r="BF100" s="251"/>
      <c r="BG100" s="251"/>
      <c r="BH100" s="251"/>
      <c r="BI100" s="251"/>
      <c r="BJ100" s="251"/>
    </row>
    <row r="101" spans="3:62" ht="14.25" customHeight="1" hidden="1">
      <c r="C101" s="251"/>
      <c r="D101" s="251"/>
      <c r="E101" s="664" t="s">
        <v>161</v>
      </c>
      <c r="F101" s="665"/>
      <c r="G101" s="665"/>
      <c r="H101" s="665"/>
      <c r="I101" s="665"/>
      <c r="J101" s="665"/>
      <c r="K101" s="665"/>
      <c r="L101" s="665"/>
      <c r="M101" s="665"/>
      <c r="N101" s="665"/>
      <c r="O101" s="665"/>
      <c r="P101" s="665"/>
      <c r="Q101" s="665"/>
      <c r="R101" s="665"/>
      <c r="S101" s="665"/>
      <c r="T101" s="665"/>
      <c r="U101" s="665"/>
      <c r="V101" s="251"/>
      <c r="W101" s="259" t="s">
        <v>162</v>
      </c>
      <c r="X101" s="260"/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1"/>
      <c r="AM101" s="251"/>
      <c r="AN101" s="251"/>
      <c r="AO101" s="251"/>
      <c r="AP101" s="251"/>
      <c r="AQ101" s="251"/>
      <c r="AR101" s="251"/>
      <c r="AS101" s="251"/>
      <c r="AT101" s="251"/>
      <c r="AU101" s="251"/>
      <c r="AV101" s="251"/>
      <c r="AW101" s="251"/>
      <c r="AX101" s="251"/>
      <c r="AY101" s="251"/>
      <c r="AZ101" s="251"/>
      <c r="BA101" s="251"/>
      <c r="BB101" s="251"/>
      <c r="BC101" s="251"/>
      <c r="BD101" s="251"/>
      <c r="BE101" s="251"/>
      <c r="BF101" s="251"/>
      <c r="BG101" s="251"/>
      <c r="BH101" s="251"/>
      <c r="BI101" s="251"/>
      <c r="BJ101" s="251"/>
    </row>
    <row r="102" spans="3:62" ht="12.75" customHeight="1" hidden="1">
      <c r="C102" s="251"/>
      <c r="D102" s="251"/>
      <c r="E102" s="664" t="s">
        <v>163</v>
      </c>
      <c r="F102" s="665"/>
      <c r="G102" s="665"/>
      <c r="H102" s="665"/>
      <c r="I102" s="665"/>
      <c r="J102" s="665"/>
      <c r="K102" s="665"/>
      <c r="L102" s="665"/>
      <c r="M102" s="665"/>
      <c r="N102" s="665"/>
      <c r="O102" s="665"/>
      <c r="P102" s="665"/>
      <c r="Q102" s="665"/>
      <c r="R102" s="665"/>
      <c r="S102" s="665"/>
      <c r="T102" s="665"/>
      <c r="U102" s="665"/>
      <c r="V102" s="251"/>
      <c r="W102" s="259" t="s">
        <v>164</v>
      </c>
      <c r="X102" s="260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  <c r="AU102" s="251"/>
      <c r="AV102" s="251"/>
      <c r="AW102" s="251"/>
      <c r="AX102" s="251"/>
      <c r="AY102" s="251"/>
      <c r="AZ102" s="251"/>
      <c r="BA102" s="251"/>
      <c r="BB102" s="251"/>
      <c r="BC102" s="251"/>
      <c r="BD102" s="251"/>
      <c r="BE102" s="251"/>
      <c r="BF102" s="251"/>
      <c r="BG102" s="251"/>
      <c r="BH102" s="251"/>
      <c r="BI102" s="251"/>
      <c r="BJ102" s="251"/>
    </row>
    <row r="103" spans="3:62" ht="12.75" customHeight="1" hidden="1">
      <c r="C103" s="251"/>
      <c r="D103" s="251"/>
      <c r="E103" s="664" t="s">
        <v>165</v>
      </c>
      <c r="F103" s="665"/>
      <c r="G103" s="665"/>
      <c r="H103" s="665"/>
      <c r="I103" s="665"/>
      <c r="J103" s="665"/>
      <c r="K103" s="665"/>
      <c r="L103" s="665"/>
      <c r="M103" s="665"/>
      <c r="N103" s="665"/>
      <c r="O103" s="665"/>
      <c r="P103" s="665"/>
      <c r="Q103" s="665"/>
      <c r="R103" s="665"/>
      <c r="S103" s="665"/>
      <c r="T103" s="665"/>
      <c r="U103" s="665"/>
      <c r="V103" s="251"/>
      <c r="W103" s="259" t="s">
        <v>166</v>
      </c>
      <c r="X103" s="260"/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51"/>
      <c r="AU103" s="251"/>
      <c r="AV103" s="251"/>
      <c r="AW103" s="251"/>
      <c r="AX103" s="251"/>
      <c r="AY103" s="251"/>
      <c r="AZ103" s="251"/>
      <c r="BA103" s="251"/>
      <c r="BB103" s="251"/>
      <c r="BC103" s="251"/>
      <c r="BD103" s="251"/>
      <c r="BE103" s="251"/>
      <c r="BF103" s="251"/>
      <c r="BG103" s="251"/>
      <c r="BH103" s="251"/>
      <c r="BI103" s="251"/>
      <c r="BJ103" s="251"/>
    </row>
    <row r="104" spans="3:62" ht="12.75" customHeight="1" hidden="1">
      <c r="C104" s="251"/>
      <c r="D104" s="251"/>
      <c r="E104" s="664" t="s">
        <v>167</v>
      </c>
      <c r="F104" s="665"/>
      <c r="G104" s="665"/>
      <c r="H104" s="665"/>
      <c r="I104" s="665"/>
      <c r="J104" s="665"/>
      <c r="K104" s="665"/>
      <c r="L104" s="665"/>
      <c r="M104" s="665"/>
      <c r="N104" s="665"/>
      <c r="O104" s="665"/>
      <c r="P104" s="665"/>
      <c r="Q104" s="665"/>
      <c r="R104" s="665"/>
      <c r="S104" s="665"/>
      <c r="T104" s="665"/>
      <c r="U104" s="665"/>
      <c r="V104" s="251"/>
      <c r="W104" s="259" t="s">
        <v>168</v>
      </c>
      <c r="X104" s="260"/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  <c r="AM104" s="251"/>
      <c r="AN104" s="251"/>
      <c r="AO104" s="251"/>
      <c r="AP104" s="251"/>
      <c r="AQ104" s="251"/>
      <c r="AR104" s="251"/>
      <c r="AS104" s="251"/>
      <c r="AT104" s="251"/>
      <c r="AU104" s="251"/>
      <c r="AV104" s="251"/>
      <c r="AW104" s="251"/>
      <c r="AX104" s="251"/>
      <c r="AY104" s="251"/>
      <c r="AZ104" s="251"/>
      <c r="BA104" s="251"/>
      <c r="BB104" s="251"/>
      <c r="BC104" s="251"/>
      <c r="BD104" s="251"/>
      <c r="BE104" s="251"/>
      <c r="BF104" s="251"/>
      <c r="BG104" s="251"/>
      <c r="BH104" s="251"/>
      <c r="BI104" s="251"/>
      <c r="BJ104" s="251"/>
    </row>
    <row r="105" spans="3:62" ht="12.75" customHeight="1" hidden="1">
      <c r="C105" s="251"/>
      <c r="D105" s="251"/>
      <c r="E105" s="664" t="s">
        <v>169</v>
      </c>
      <c r="F105" s="665"/>
      <c r="G105" s="665"/>
      <c r="H105" s="665"/>
      <c r="I105" s="665"/>
      <c r="J105" s="665"/>
      <c r="K105" s="665"/>
      <c r="L105" s="665"/>
      <c r="M105" s="665"/>
      <c r="N105" s="665"/>
      <c r="O105" s="665"/>
      <c r="P105" s="665"/>
      <c r="Q105" s="665"/>
      <c r="R105" s="665"/>
      <c r="S105" s="665"/>
      <c r="T105" s="665"/>
      <c r="U105" s="665"/>
      <c r="V105" s="251"/>
      <c r="W105" s="259" t="s">
        <v>170</v>
      </c>
      <c r="X105" s="260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  <c r="AM105" s="251"/>
      <c r="AN105" s="251"/>
      <c r="AO105" s="251"/>
      <c r="AP105" s="251"/>
      <c r="AQ105" s="251"/>
      <c r="AR105" s="251"/>
      <c r="AS105" s="251"/>
      <c r="AT105" s="251"/>
      <c r="AU105" s="251"/>
      <c r="AV105" s="251"/>
      <c r="AW105" s="251"/>
      <c r="AX105" s="251"/>
      <c r="AY105" s="251"/>
      <c r="AZ105" s="251"/>
      <c r="BA105" s="251"/>
      <c r="BB105" s="251"/>
      <c r="BC105" s="251"/>
      <c r="BD105" s="251"/>
      <c r="BE105" s="251"/>
      <c r="BF105" s="251"/>
      <c r="BG105" s="251"/>
      <c r="BH105" s="251"/>
      <c r="BI105" s="251"/>
      <c r="BJ105" s="251"/>
    </row>
    <row r="106" spans="3:62" ht="12.75" customHeight="1" hidden="1">
      <c r="C106" s="251"/>
      <c r="D106" s="251"/>
      <c r="E106" s="664" t="s">
        <v>171</v>
      </c>
      <c r="F106" s="665"/>
      <c r="G106" s="665"/>
      <c r="H106" s="665"/>
      <c r="I106" s="665"/>
      <c r="J106" s="665"/>
      <c r="K106" s="665"/>
      <c r="L106" s="665"/>
      <c r="M106" s="665"/>
      <c r="N106" s="665"/>
      <c r="O106" s="665"/>
      <c r="P106" s="665"/>
      <c r="Q106" s="665"/>
      <c r="R106" s="665"/>
      <c r="S106" s="665"/>
      <c r="T106" s="665"/>
      <c r="U106" s="665"/>
      <c r="V106" s="251"/>
      <c r="W106" s="259" t="s">
        <v>172</v>
      </c>
      <c r="X106" s="260"/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251"/>
      <c r="AM106" s="251"/>
      <c r="AN106" s="251"/>
      <c r="AO106" s="251"/>
      <c r="AP106" s="251"/>
      <c r="AQ106" s="251"/>
      <c r="AR106" s="251"/>
      <c r="AS106" s="251"/>
      <c r="AT106" s="251"/>
      <c r="AU106" s="251"/>
      <c r="AV106" s="251"/>
      <c r="AW106" s="251"/>
      <c r="AX106" s="251"/>
      <c r="AY106" s="251"/>
      <c r="AZ106" s="251"/>
      <c r="BA106" s="251"/>
      <c r="BB106" s="251"/>
      <c r="BC106" s="251"/>
      <c r="BD106" s="251"/>
      <c r="BE106" s="251"/>
      <c r="BF106" s="251"/>
      <c r="BG106" s="251"/>
      <c r="BH106" s="251"/>
      <c r="BI106" s="251"/>
      <c r="BJ106" s="251"/>
    </row>
    <row r="107" spans="3:62" ht="12.75" hidden="1">
      <c r="C107" s="251"/>
      <c r="D107" s="251"/>
      <c r="E107" s="664" t="s">
        <v>173</v>
      </c>
      <c r="F107" s="665"/>
      <c r="G107" s="665"/>
      <c r="H107" s="665"/>
      <c r="I107" s="665"/>
      <c r="J107" s="665"/>
      <c r="K107" s="665"/>
      <c r="L107" s="665"/>
      <c r="M107" s="665"/>
      <c r="N107" s="665"/>
      <c r="O107" s="665"/>
      <c r="P107" s="665"/>
      <c r="Q107" s="665"/>
      <c r="R107" s="665"/>
      <c r="S107" s="665"/>
      <c r="T107" s="665"/>
      <c r="U107" s="665"/>
      <c r="V107" s="251"/>
      <c r="W107" s="259">
        <v>2010</v>
      </c>
      <c r="X107" s="260"/>
      <c r="Y107" s="251"/>
      <c r="Z107" s="251"/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251"/>
      <c r="AM107" s="251"/>
      <c r="AN107" s="251"/>
      <c r="AO107" s="251"/>
      <c r="AP107" s="251"/>
      <c r="AQ107" s="251"/>
      <c r="AR107" s="251"/>
      <c r="AS107" s="251"/>
      <c r="AT107" s="251"/>
      <c r="AU107" s="251"/>
      <c r="AV107" s="251"/>
      <c r="AW107" s="251"/>
      <c r="AX107" s="251"/>
      <c r="AY107" s="251"/>
      <c r="AZ107" s="251"/>
      <c r="BA107" s="251"/>
      <c r="BB107" s="251"/>
      <c r="BC107" s="251"/>
      <c r="BD107" s="251"/>
      <c r="BE107" s="251"/>
      <c r="BF107" s="251"/>
      <c r="BG107" s="251"/>
      <c r="BH107" s="251"/>
      <c r="BI107" s="251"/>
      <c r="BJ107" s="251"/>
    </row>
    <row r="108" spans="3:62" ht="12.75" hidden="1">
      <c r="C108" s="251"/>
      <c r="D108" s="251"/>
      <c r="E108" s="664" t="s">
        <v>174</v>
      </c>
      <c r="F108" s="665"/>
      <c r="G108" s="665"/>
      <c r="H108" s="665"/>
      <c r="I108" s="665"/>
      <c r="J108" s="665"/>
      <c r="K108" s="665"/>
      <c r="L108" s="665"/>
      <c r="M108" s="665"/>
      <c r="N108" s="665"/>
      <c r="O108" s="665"/>
      <c r="P108" s="665"/>
      <c r="Q108" s="665"/>
      <c r="R108" s="665"/>
      <c r="S108" s="665"/>
      <c r="T108" s="665"/>
      <c r="U108" s="665"/>
      <c r="V108" s="251"/>
      <c r="W108" s="259">
        <v>2100</v>
      </c>
      <c r="X108" s="260"/>
      <c r="Y108" s="251"/>
      <c r="Z108" s="251"/>
      <c r="AA108" s="251"/>
      <c r="AB108" s="251"/>
      <c r="AC108" s="251"/>
      <c r="AD108" s="251"/>
      <c r="AE108" s="251"/>
      <c r="AF108" s="251"/>
      <c r="AG108" s="251"/>
      <c r="AH108" s="251"/>
      <c r="AI108" s="251"/>
      <c r="AJ108" s="251"/>
      <c r="AK108" s="251"/>
      <c r="AL108" s="251"/>
      <c r="AM108" s="251"/>
      <c r="AN108" s="251"/>
      <c r="AO108" s="251"/>
      <c r="AP108" s="251"/>
      <c r="AQ108" s="251"/>
      <c r="AR108" s="251"/>
      <c r="AS108" s="251"/>
      <c r="AT108" s="251"/>
      <c r="AU108" s="251"/>
      <c r="AV108" s="251"/>
      <c r="AW108" s="251"/>
      <c r="AX108" s="251"/>
      <c r="AY108" s="251"/>
      <c r="AZ108" s="251"/>
      <c r="BA108" s="251"/>
      <c r="BB108" s="251"/>
      <c r="BC108" s="251"/>
      <c r="BD108" s="251"/>
      <c r="BE108" s="251"/>
      <c r="BF108" s="251"/>
      <c r="BG108" s="251"/>
      <c r="BH108" s="251"/>
      <c r="BI108" s="251"/>
      <c r="BJ108" s="251"/>
    </row>
    <row r="109" spans="3:62" ht="12.75" hidden="1">
      <c r="C109" s="251"/>
      <c r="D109" s="251"/>
      <c r="E109" s="664" t="s">
        <v>175</v>
      </c>
      <c r="F109" s="665"/>
      <c r="G109" s="665"/>
      <c r="H109" s="665"/>
      <c r="I109" s="665"/>
      <c r="J109" s="665"/>
      <c r="K109" s="665"/>
      <c r="L109" s="665"/>
      <c r="M109" s="665"/>
      <c r="N109" s="665"/>
      <c r="O109" s="665"/>
      <c r="P109" s="665"/>
      <c r="Q109" s="665"/>
      <c r="R109" s="665"/>
      <c r="S109" s="665"/>
      <c r="T109" s="665"/>
      <c r="U109" s="665"/>
      <c r="V109" s="251"/>
      <c r="W109" s="259">
        <v>2400</v>
      </c>
      <c r="X109" s="260"/>
      <c r="Y109" s="251"/>
      <c r="Z109" s="251"/>
      <c r="AA109" s="251"/>
      <c r="AB109" s="251"/>
      <c r="AC109" s="251"/>
      <c r="AD109" s="251"/>
      <c r="AE109" s="251"/>
      <c r="AF109" s="251"/>
      <c r="AG109" s="251"/>
      <c r="AH109" s="251"/>
      <c r="AI109" s="251"/>
      <c r="AJ109" s="251"/>
      <c r="AK109" s="251"/>
      <c r="AL109" s="251"/>
      <c r="AM109" s="251"/>
      <c r="AN109" s="251"/>
      <c r="AO109" s="251"/>
      <c r="AP109" s="251"/>
      <c r="AQ109" s="251"/>
      <c r="AR109" s="251"/>
      <c r="AS109" s="251"/>
      <c r="AT109" s="251"/>
      <c r="AU109" s="251"/>
      <c r="AV109" s="251"/>
      <c r="AW109" s="251"/>
      <c r="AX109" s="251"/>
      <c r="AY109" s="251"/>
      <c r="AZ109" s="251"/>
      <c r="BA109" s="251"/>
      <c r="BB109" s="251"/>
      <c r="BC109" s="251"/>
      <c r="BD109" s="251"/>
      <c r="BE109" s="251"/>
      <c r="BF109" s="251"/>
      <c r="BG109" s="251"/>
      <c r="BH109" s="251"/>
      <c r="BI109" s="251"/>
      <c r="BJ109" s="251"/>
    </row>
    <row r="110" spans="3:62" ht="12.75" hidden="1">
      <c r="C110" s="251"/>
      <c r="D110" s="251"/>
      <c r="E110" s="664" t="s">
        <v>176</v>
      </c>
      <c r="F110" s="665"/>
      <c r="G110" s="665"/>
      <c r="H110" s="665"/>
      <c r="I110" s="665"/>
      <c r="J110" s="665"/>
      <c r="K110" s="665"/>
      <c r="L110" s="665"/>
      <c r="M110" s="665"/>
      <c r="N110" s="665"/>
      <c r="O110" s="665"/>
      <c r="P110" s="665"/>
      <c r="Q110" s="665"/>
      <c r="R110" s="665"/>
      <c r="S110" s="665"/>
      <c r="T110" s="665"/>
      <c r="U110" s="665"/>
      <c r="V110" s="251"/>
      <c r="W110" s="259">
        <v>2600</v>
      </c>
      <c r="X110" s="260"/>
      <c r="Y110" s="251"/>
      <c r="Z110" s="251"/>
      <c r="AA110" s="251"/>
      <c r="AB110" s="251"/>
      <c r="AC110" s="251"/>
      <c r="AD110" s="251"/>
      <c r="AE110" s="251"/>
      <c r="AF110" s="251"/>
      <c r="AG110" s="251"/>
      <c r="AH110" s="251"/>
      <c r="AI110" s="251"/>
      <c r="AJ110" s="251"/>
      <c r="AK110" s="251"/>
      <c r="AL110" s="251"/>
      <c r="AM110" s="251"/>
      <c r="AN110" s="251"/>
      <c r="AO110" s="251"/>
      <c r="AP110" s="251"/>
      <c r="AQ110" s="251"/>
      <c r="AR110" s="251"/>
      <c r="AS110" s="251"/>
      <c r="AT110" s="251"/>
      <c r="AU110" s="251"/>
      <c r="AV110" s="251"/>
      <c r="AW110" s="251"/>
      <c r="AX110" s="251"/>
      <c r="AY110" s="251"/>
      <c r="AZ110" s="251"/>
      <c r="BA110" s="251"/>
      <c r="BB110" s="251"/>
      <c r="BC110" s="251"/>
      <c r="BD110" s="251"/>
      <c r="BE110" s="251"/>
      <c r="BF110" s="251"/>
      <c r="BG110" s="251"/>
      <c r="BH110" s="251"/>
      <c r="BI110" s="251"/>
      <c r="BJ110" s="251"/>
    </row>
    <row r="111" spans="3:62" ht="12.75" hidden="1">
      <c r="C111" s="251"/>
      <c r="D111" s="251"/>
      <c r="E111" s="664" t="s">
        <v>177</v>
      </c>
      <c r="F111" s="665"/>
      <c r="G111" s="665"/>
      <c r="H111" s="665"/>
      <c r="I111" s="665"/>
      <c r="J111" s="665"/>
      <c r="K111" s="665"/>
      <c r="L111" s="665"/>
      <c r="M111" s="665"/>
      <c r="N111" s="665"/>
      <c r="O111" s="665"/>
      <c r="P111" s="665"/>
      <c r="Q111" s="665"/>
      <c r="R111" s="665"/>
      <c r="S111" s="665"/>
      <c r="T111" s="665"/>
      <c r="U111" s="665"/>
      <c r="V111" s="251"/>
      <c r="W111" s="259">
        <v>2700</v>
      </c>
      <c r="X111" s="260"/>
      <c r="Y111" s="251"/>
      <c r="Z111" s="251"/>
      <c r="AA111" s="251"/>
      <c r="AB111" s="251"/>
      <c r="AC111" s="251"/>
      <c r="AD111" s="251"/>
      <c r="AE111" s="251"/>
      <c r="AF111" s="251"/>
      <c r="AG111" s="251"/>
      <c r="AH111" s="251"/>
      <c r="AI111" s="251"/>
      <c r="AJ111" s="251"/>
      <c r="AK111" s="251"/>
      <c r="AL111" s="251"/>
      <c r="AM111" s="251"/>
      <c r="AN111" s="251"/>
      <c r="AO111" s="251"/>
      <c r="AP111" s="251"/>
      <c r="AQ111" s="251"/>
      <c r="AR111" s="251"/>
      <c r="AS111" s="251"/>
      <c r="AT111" s="251"/>
      <c r="AU111" s="251"/>
      <c r="AV111" s="251"/>
      <c r="AW111" s="251"/>
      <c r="AX111" s="251"/>
      <c r="AY111" s="251"/>
      <c r="AZ111" s="251"/>
      <c r="BA111" s="251"/>
      <c r="BB111" s="251"/>
      <c r="BC111" s="251"/>
      <c r="BD111" s="251"/>
      <c r="BE111" s="251"/>
      <c r="BF111" s="251"/>
      <c r="BG111" s="251"/>
      <c r="BH111" s="251"/>
      <c r="BI111" s="251"/>
      <c r="BJ111" s="251"/>
    </row>
    <row r="112" spans="3:62" ht="12.75" hidden="1">
      <c r="C112" s="251"/>
      <c r="D112" s="251"/>
      <c r="E112" s="664" t="s">
        <v>178</v>
      </c>
      <c r="F112" s="665"/>
      <c r="G112" s="665"/>
      <c r="H112" s="665"/>
      <c r="I112" s="665"/>
      <c r="J112" s="665"/>
      <c r="K112" s="665"/>
      <c r="L112" s="665"/>
      <c r="M112" s="665"/>
      <c r="N112" s="665"/>
      <c r="O112" s="665"/>
      <c r="P112" s="665"/>
      <c r="Q112" s="665"/>
      <c r="R112" s="665"/>
      <c r="S112" s="665"/>
      <c r="T112" s="665"/>
      <c r="U112" s="665"/>
      <c r="V112" s="251"/>
      <c r="W112" s="259">
        <v>3300</v>
      </c>
      <c r="X112" s="260"/>
      <c r="Y112" s="251"/>
      <c r="Z112" s="251"/>
      <c r="AA112" s="251"/>
      <c r="AB112" s="251"/>
      <c r="AC112" s="251"/>
      <c r="AD112" s="251"/>
      <c r="AE112" s="251"/>
      <c r="AF112" s="251"/>
      <c r="AG112" s="251"/>
      <c r="AH112" s="251"/>
      <c r="AI112" s="251"/>
      <c r="AJ112" s="251"/>
      <c r="AK112" s="251"/>
      <c r="AL112" s="251"/>
      <c r="AM112" s="251"/>
      <c r="AN112" s="251"/>
      <c r="AO112" s="251"/>
      <c r="AP112" s="251"/>
      <c r="AQ112" s="251"/>
      <c r="AR112" s="251"/>
      <c r="AS112" s="251"/>
      <c r="AT112" s="251"/>
      <c r="AU112" s="251"/>
      <c r="AV112" s="251"/>
      <c r="AW112" s="251"/>
      <c r="AX112" s="251"/>
      <c r="AY112" s="251"/>
      <c r="AZ112" s="251"/>
      <c r="BA112" s="251"/>
      <c r="BB112" s="251"/>
      <c r="BC112" s="251"/>
      <c r="BD112" s="251"/>
      <c r="BE112" s="251"/>
      <c r="BF112" s="251"/>
      <c r="BG112" s="251"/>
      <c r="BH112" s="251"/>
      <c r="BI112" s="251"/>
      <c r="BJ112" s="251"/>
    </row>
    <row r="113" spans="3:62" ht="12.75" hidden="1">
      <c r="C113" s="251"/>
      <c r="D113" s="251"/>
      <c r="E113" s="664" t="s">
        <v>179</v>
      </c>
      <c r="F113" s="665"/>
      <c r="G113" s="665"/>
      <c r="H113" s="665"/>
      <c r="I113" s="665"/>
      <c r="J113" s="665"/>
      <c r="K113" s="665"/>
      <c r="L113" s="665"/>
      <c r="M113" s="665"/>
      <c r="N113" s="665"/>
      <c r="O113" s="665"/>
      <c r="P113" s="665"/>
      <c r="Q113" s="665"/>
      <c r="R113" s="665"/>
      <c r="S113" s="665"/>
      <c r="T113" s="665"/>
      <c r="U113" s="665"/>
      <c r="V113" s="251"/>
      <c r="W113" s="259">
        <v>3500</v>
      </c>
      <c r="X113" s="260"/>
      <c r="Y113" s="251"/>
      <c r="Z113" s="251"/>
      <c r="AA113" s="251"/>
      <c r="AB113" s="251"/>
      <c r="AC113" s="251"/>
      <c r="AD113" s="251"/>
      <c r="AE113" s="251"/>
      <c r="AF113" s="251"/>
      <c r="AG113" s="251"/>
      <c r="AH113" s="251"/>
      <c r="AI113" s="251"/>
      <c r="AJ113" s="251"/>
      <c r="AK113" s="251"/>
      <c r="AL113" s="251"/>
      <c r="AM113" s="251"/>
      <c r="AN113" s="251"/>
      <c r="AO113" s="251"/>
      <c r="AP113" s="251"/>
      <c r="AQ113" s="251"/>
      <c r="AR113" s="251"/>
      <c r="AS113" s="251"/>
      <c r="AT113" s="251"/>
      <c r="AU113" s="251"/>
      <c r="AV113" s="251"/>
      <c r="AW113" s="251"/>
      <c r="AX113" s="251"/>
      <c r="AY113" s="251"/>
      <c r="AZ113" s="251"/>
      <c r="BA113" s="251"/>
      <c r="BB113" s="251"/>
      <c r="BC113" s="251"/>
      <c r="BD113" s="251"/>
      <c r="BE113" s="251"/>
      <c r="BF113" s="251"/>
      <c r="BG113" s="251"/>
      <c r="BH113" s="251"/>
      <c r="BI113" s="251"/>
      <c r="BJ113" s="251"/>
    </row>
    <row r="114" spans="3:62" ht="12.75" hidden="1">
      <c r="C114" s="251"/>
      <c r="D114" s="251"/>
      <c r="E114" s="664" t="s">
        <v>180</v>
      </c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251"/>
      <c r="W114" s="259">
        <v>4000</v>
      </c>
      <c r="X114" s="260"/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1"/>
      <c r="AK114" s="251"/>
      <c r="AL114" s="251"/>
      <c r="AM114" s="251"/>
      <c r="AN114" s="251"/>
      <c r="AO114" s="251"/>
      <c r="AP114" s="251"/>
      <c r="AQ114" s="251"/>
      <c r="AR114" s="251"/>
      <c r="AS114" s="251"/>
      <c r="AT114" s="251"/>
      <c r="AU114" s="251"/>
      <c r="AV114" s="251"/>
      <c r="AW114" s="251"/>
      <c r="AX114" s="251"/>
      <c r="AY114" s="251"/>
      <c r="AZ114" s="251"/>
      <c r="BA114" s="251"/>
      <c r="BB114" s="251"/>
      <c r="BC114" s="251"/>
      <c r="BD114" s="251"/>
      <c r="BE114" s="251"/>
      <c r="BF114" s="251"/>
      <c r="BG114" s="251"/>
      <c r="BH114" s="251"/>
      <c r="BI114" s="251"/>
      <c r="BJ114" s="251"/>
    </row>
    <row r="115" spans="3:62" ht="12.75" hidden="1">
      <c r="C115" s="251"/>
      <c r="D115" s="251"/>
      <c r="E115" s="664" t="s">
        <v>181</v>
      </c>
      <c r="F115" s="665"/>
      <c r="G115" s="665"/>
      <c r="H115" s="665"/>
      <c r="I115" s="665"/>
      <c r="J115" s="665"/>
      <c r="K115" s="665"/>
      <c r="L115" s="665"/>
      <c r="M115" s="665"/>
      <c r="N115" s="665"/>
      <c r="O115" s="665"/>
      <c r="P115" s="665"/>
      <c r="Q115" s="665"/>
      <c r="R115" s="665"/>
      <c r="S115" s="665"/>
      <c r="T115" s="665"/>
      <c r="U115" s="665"/>
      <c r="V115" s="251"/>
      <c r="W115" s="259">
        <v>4300</v>
      </c>
      <c r="X115" s="260"/>
      <c r="Y115" s="251"/>
      <c r="Z115" s="251"/>
      <c r="AA115" s="251"/>
      <c r="AB115" s="251"/>
      <c r="AC115" s="251"/>
      <c r="AD115" s="251"/>
      <c r="AE115" s="251"/>
      <c r="AF115" s="251"/>
      <c r="AG115" s="251"/>
      <c r="AH115" s="251"/>
      <c r="AI115" s="251"/>
      <c r="AJ115" s="251"/>
      <c r="AK115" s="251"/>
      <c r="AL115" s="251"/>
      <c r="AM115" s="251"/>
      <c r="AN115" s="251"/>
      <c r="AO115" s="251"/>
      <c r="AP115" s="251"/>
      <c r="AQ115" s="251"/>
      <c r="AR115" s="251"/>
      <c r="AS115" s="251"/>
      <c r="AT115" s="251"/>
      <c r="AU115" s="251"/>
      <c r="AV115" s="251"/>
      <c r="AW115" s="251"/>
      <c r="AX115" s="251"/>
      <c r="AY115" s="251"/>
      <c r="AZ115" s="251"/>
      <c r="BA115" s="251"/>
      <c r="BB115" s="251"/>
      <c r="BC115" s="251"/>
      <c r="BD115" s="251"/>
      <c r="BE115" s="251"/>
      <c r="BF115" s="251"/>
      <c r="BG115" s="251"/>
      <c r="BH115" s="251"/>
      <c r="BI115" s="251"/>
      <c r="BJ115" s="251"/>
    </row>
    <row r="116" spans="3:62" ht="12.75" hidden="1">
      <c r="C116" s="251"/>
      <c r="D116" s="251"/>
      <c r="E116" s="664" t="s">
        <v>182</v>
      </c>
      <c r="F116" s="665"/>
      <c r="G116" s="665"/>
      <c r="H116" s="665"/>
      <c r="I116" s="665"/>
      <c r="J116" s="665"/>
      <c r="K116" s="665"/>
      <c r="L116" s="665"/>
      <c r="M116" s="665"/>
      <c r="N116" s="665"/>
      <c r="O116" s="665"/>
      <c r="P116" s="665"/>
      <c r="Q116" s="665"/>
      <c r="R116" s="665"/>
      <c r="S116" s="665"/>
      <c r="T116" s="665"/>
      <c r="U116" s="665"/>
      <c r="V116" s="251"/>
      <c r="W116" s="259">
        <v>5000</v>
      </c>
      <c r="X116" s="260"/>
      <c r="Y116" s="251"/>
      <c r="Z116" s="251"/>
      <c r="AA116" s="251"/>
      <c r="AB116" s="251"/>
      <c r="AC116" s="251"/>
      <c r="AD116" s="251"/>
      <c r="AE116" s="251"/>
      <c r="AF116" s="251"/>
      <c r="AG116" s="251"/>
      <c r="AH116" s="251"/>
      <c r="AI116" s="251"/>
      <c r="AJ116" s="251"/>
      <c r="AK116" s="251"/>
      <c r="AL116" s="251"/>
      <c r="AM116" s="251"/>
      <c r="AN116" s="251"/>
      <c r="AO116" s="251"/>
      <c r="AP116" s="251"/>
      <c r="AQ116" s="251"/>
      <c r="AR116" s="251"/>
      <c r="AS116" s="251"/>
      <c r="AT116" s="251"/>
      <c r="AU116" s="251"/>
      <c r="AV116" s="251"/>
      <c r="AW116" s="251"/>
      <c r="AX116" s="251"/>
      <c r="AY116" s="251"/>
      <c r="AZ116" s="251"/>
      <c r="BA116" s="251"/>
      <c r="BB116" s="251"/>
      <c r="BC116" s="251"/>
      <c r="BD116" s="251"/>
      <c r="BE116" s="251"/>
      <c r="BF116" s="251"/>
      <c r="BG116" s="251"/>
      <c r="BH116" s="251"/>
      <c r="BI116" s="251"/>
      <c r="BJ116" s="251"/>
    </row>
    <row r="117" spans="3:62" ht="12.75" hidden="1">
      <c r="C117" s="251"/>
      <c r="D117" s="251"/>
      <c r="E117" s="664" t="s">
        <v>183</v>
      </c>
      <c r="F117" s="665"/>
      <c r="G117" s="665"/>
      <c r="H117" s="665"/>
      <c r="I117" s="665"/>
      <c r="J117" s="665"/>
      <c r="K117" s="665"/>
      <c r="L117" s="665"/>
      <c r="M117" s="665"/>
      <c r="N117" s="665"/>
      <c r="O117" s="665"/>
      <c r="P117" s="665"/>
      <c r="Q117" s="665"/>
      <c r="R117" s="665"/>
      <c r="S117" s="665"/>
      <c r="T117" s="665"/>
      <c r="U117" s="665"/>
      <c r="V117" s="251"/>
      <c r="W117" s="259">
        <v>5400</v>
      </c>
      <c r="X117" s="260"/>
      <c r="Y117" s="251"/>
      <c r="Z117" s="251"/>
      <c r="AA117" s="251"/>
      <c r="AB117" s="251"/>
      <c r="AC117" s="251"/>
      <c r="AD117" s="251"/>
      <c r="AE117" s="251"/>
      <c r="AF117" s="251"/>
      <c r="AG117" s="251"/>
      <c r="AH117" s="251"/>
      <c r="AI117" s="251"/>
      <c r="AJ117" s="251"/>
      <c r="AK117" s="251"/>
      <c r="AL117" s="251"/>
      <c r="AM117" s="251"/>
      <c r="AN117" s="251"/>
      <c r="AO117" s="251"/>
      <c r="AP117" s="251"/>
      <c r="AQ117" s="251"/>
      <c r="AR117" s="251"/>
      <c r="AS117" s="251"/>
      <c r="AT117" s="251"/>
      <c r="AU117" s="251"/>
      <c r="AV117" s="251"/>
      <c r="AW117" s="251"/>
      <c r="AX117" s="251"/>
      <c r="AY117" s="251"/>
      <c r="AZ117" s="251"/>
      <c r="BA117" s="251"/>
      <c r="BB117" s="251"/>
      <c r="BC117" s="251"/>
      <c r="BD117" s="251"/>
      <c r="BE117" s="251"/>
      <c r="BF117" s="251"/>
      <c r="BG117" s="251"/>
      <c r="BH117" s="251"/>
      <c r="BI117" s="251"/>
      <c r="BJ117" s="251"/>
    </row>
    <row r="118" spans="3:62" ht="12.75" hidden="1">
      <c r="C118" s="251"/>
      <c r="D118" s="251"/>
      <c r="E118" s="664" t="s">
        <v>184</v>
      </c>
      <c r="F118" s="665"/>
      <c r="G118" s="665"/>
      <c r="H118" s="665"/>
      <c r="I118" s="665"/>
      <c r="J118" s="665"/>
      <c r="K118" s="665"/>
      <c r="L118" s="665"/>
      <c r="M118" s="665"/>
      <c r="N118" s="665"/>
      <c r="O118" s="665"/>
      <c r="P118" s="665"/>
      <c r="Q118" s="665"/>
      <c r="R118" s="665"/>
      <c r="S118" s="665"/>
      <c r="T118" s="665"/>
      <c r="U118" s="665"/>
      <c r="V118" s="251"/>
      <c r="W118" s="259">
        <v>5500</v>
      </c>
      <c r="X118" s="260"/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/>
      <c r="AJ118" s="251"/>
      <c r="AK118" s="251"/>
      <c r="AL118" s="251"/>
      <c r="AM118" s="251"/>
      <c r="AN118" s="251"/>
      <c r="AO118" s="251"/>
      <c r="AP118" s="251"/>
      <c r="AQ118" s="251"/>
      <c r="AR118" s="251"/>
      <c r="AS118" s="251"/>
      <c r="AT118" s="251"/>
      <c r="AU118" s="251"/>
      <c r="AV118" s="251"/>
      <c r="AW118" s="251"/>
      <c r="AX118" s="251"/>
      <c r="AY118" s="251"/>
      <c r="AZ118" s="251"/>
      <c r="BA118" s="251"/>
      <c r="BB118" s="251"/>
      <c r="BC118" s="251"/>
      <c r="BD118" s="251"/>
      <c r="BE118" s="251"/>
      <c r="BF118" s="251"/>
      <c r="BG118" s="251"/>
      <c r="BH118" s="251"/>
      <c r="BI118" s="251"/>
      <c r="BJ118" s="251"/>
    </row>
    <row r="119" spans="3:62" ht="12.75" hidden="1">
      <c r="C119" s="251"/>
      <c r="D119" s="251"/>
      <c r="E119" s="664" t="s">
        <v>185</v>
      </c>
      <c r="F119" s="665"/>
      <c r="G119" s="665"/>
      <c r="H119" s="665"/>
      <c r="I119" s="665"/>
      <c r="J119" s="665"/>
      <c r="K119" s="665"/>
      <c r="L119" s="665"/>
      <c r="M119" s="665"/>
      <c r="N119" s="665"/>
      <c r="O119" s="665"/>
      <c r="P119" s="665"/>
      <c r="Q119" s="665"/>
      <c r="R119" s="665"/>
      <c r="S119" s="665"/>
      <c r="T119" s="665"/>
      <c r="U119" s="665"/>
      <c r="V119" s="251"/>
      <c r="W119" s="259">
        <v>5800</v>
      </c>
      <c r="X119" s="260"/>
      <c r="Y119" s="251"/>
      <c r="Z119" s="251"/>
      <c r="AA119" s="251"/>
      <c r="AB119" s="251"/>
      <c r="AC119" s="251"/>
      <c r="AD119" s="251"/>
      <c r="AE119" s="251"/>
      <c r="AF119" s="251"/>
      <c r="AG119" s="251"/>
      <c r="AH119" s="251"/>
      <c r="AI119" s="251"/>
      <c r="AJ119" s="251"/>
      <c r="AK119" s="251"/>
      <c r="AL119" s="251"/>
      <c r="AM119" s="251"/>
      <c r="AN119" s="251"/>
      <c r="AO119" s="251"/>
      <c r="AP119" s="251"/>
      <c r="AQ119" s="251"/>
      <c r="AR119" s="251"/>
      <c r="AS119" s="251"/>
      <c r="AT119" s="251"/>
      <c r="AU119" s="251"/>
      <c r="AV119" s="251"/>
      <c r="AW119" s="251"/>
      <c r="AX119" s="251"/>
      <c r="AY119" s="251"/>
      <c r="AZ119" s="251"/>
      <c r="BA119" s="251"/>
      <c r="BB119" s="251"/>
      <c r="BC119" s="251"/>
      <c r="BD119" s="251"/>
      <c r="BE119" s="251"/>
      <c r="BF119" s="251"/>
      <c r="BG119" s="251"/>
      <c r="BH119" s="251"/>
      <c r="BI119" s="251"/>
      <c r="BJ119" s="251"/>
    </row>
    <row r="120" spans="3:62" ht="12.75" hidden="1">
      <c r="C120" s="251"/>
      <c r="D120" s="251"/>
      <c r="E120" s="664" t="s">
        <v>186</v>
      </c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251"/>
      <c r="W120" s="259">
        <v>6000</v>
      </c>
      <c r="X120" s="260"/>
      <c r="Y120" s="251"/>
      <c r="Z120" s="251"/>
      <c r="AA120" s="251"/>
      <c r="AB120" s="251"/>
      <c r="AC120" s="251"/>
      <c r="AD120" s="251"/>
      <c r="AE120" s="251"/>
      <c r="AF120" s="251"/>
      <c r="AG120" s="251"/>
      <c r="AH120" s="251"/>
      <c r="AI120" s="251"/>
      <c r="AJ120" s="251"/>
      <c r="AK120" s="251"/>
      <c r="AL120" s="251"/>
      <c r="AM120" s="251"/>
      <c r="AN120" s="251"/>
      <c r="AO120" s="251"/>
      <c r="AP120" s="251"/>
      <c r="AQ120" s="251"/>
      <c r="AR120" s="251"/>
      <c r="AS120" s="251"/>
      <c r="AT120" s="251"/>
      <c r="AU120" s="251"/>
      <c r="AV120" s="251"/>
      <c r="AW120" s="251"/>
      <c r="AX120" s="251"/>
      <c r="AY120" s="251"/>
      <c r="AZ120" s="251"/>
      <c r="BA120" s="251"/>
      <c r="BB120" s="251"/>
      <c r="BC120" s="251"/>
      <c r="BD120" s="251"/>
      <c r="BE120" s="251"/>
      <c r="BF120" s="251"/>
      <c r="BG120" s="251"/>
      <c r="BH120" s="251"/>
      <c r="BI120" s="251"/>
      <c r="BJ120" s="251"/>
    </row>
    <row r="121" spans="3:62" ht="12.75" hidden="1">
      <c r="C121" s="251"/>
      <c r="D121" s="251"/>
      <c r="E121" s="664" t="s">
        <v>187</v>
      </c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251"/>
      <c r="W121" s="259">
        <v>6100</v>
      </c>
      <c r="X121" s="260"/>
      <c r="Y121" s="251"/>
      <c r="Z121" s="251"/>
      <c r="AA121" s="251"/>
      <c r="AB121" s="251"/>
      <c r="AC121" s="251"/>
      <c r="AD121" s="251"/>
      <c r="AE121" s="251"/>
      <c r="AF121" s="251"/>
      <c r="AG121" s="251"/>
      <c r="AH121" s="251"/>
      <c r="AI121" s="251"/>
      <c r="AJ121" s="251"/>
      <c r="AK121" s="251"/>
      <c r="AL121" s="251"/>
      <c r="AM121" s="251"/>
      <c r="AN121" s="251"/>
      <c r="AO121" s="251"/>
      <c r="AP121" s="251"/>
      <c r="AQ121" s="251"/>
      <c r="AR121" s="251"/>
      <c r="AS121" s="251"/>
      <c r="AT121" s="251"/>
      <c r="AU121" s="251"/>
      <c r="AV121" s="251"/>
      <c r="AW121" s="251"/>
      <c r="AX121" s="251"/>
      <c r="AY121" s="251"/>
      <c r="AZ121" s="251"/>
      <c r="BA121" s="251"/>
      <c r="BB121" s="251"/>
      <c r="BC121" s="251"/>
      <c r="BD121" s="251"/>
      <c r="BE121" s="251"/>
      <c r="BF121" s="251"/>
      <c r="BG121" s="251"/>
      <c r="BH121" s="251"/>
      <c r="BI121" s="251"/>
      <c r="BJ121" s="251"/>
    </row>
    <row r="122" spans="3:62" ht="12.75" hidden="1">
      <c r="C122" s="251"/>
      <c r="D122" s="251"/>
      <c r="E122" s="664" t="s">
        <v>188</v>
      </c>
      <c r="F122" s="665"/>
      <c r="G122" s="665"/>
      <c r="H122" s="665"/>
      <c r="I122" s="665"/>
      <c r="J122" s="665"/>
      <c r="K122" s="665"/>
      <c r="L122" s="665"/>
      <c r="M122" s="665"/>
      <c r="N122" s="665"/>
      <c r="O122" s="665"/>
      <c r="P122" s="665"/>
      <c r="Q122" s="665"/>
      <c r="R122" s="665"/>
      <c r="S122" s="665"/>
      <c r="T122" s="665"/>
      <c r="U122" s="665"/>
      <c r="V122" s="251"/>
      <c r="W122" s="259">
        <v>6200</v>
      </c>
      <c r="X122" s="260"/>
      <c r="Y122" s="251"/>
      <c r="Z122" s="251"/>
      <c r="AA122" s="251"/>
      <c r="AB122" s="251"/>
      <c r="AC122" s="251"/>
      <c r="AD122" s="251"/>
      <c r="AE122" s="251"/>
      <c r="AF122" s="251"/>
      <c r="AG122" s="251"/>
      <c r="AH122" s="251"/>
      <c r="AI122" s="251"/>
      <c r="AJ122" s="251"/>
      <c r="AK122" s="251"/>
      <c r="AL122" s="251"/>
      <c r="AM122" s="251"/>
      <c r="AN122" s="251"/>
      <c r="AO122" s="251"/>
      <c r="AP122" s="251"/>
      <c r="AQ122" s="251"/>
      <c r="AR122" s="251"/>
      <c r="AS122" s="251"/>
      <c r="AT122" s="251"/>
      <c r="AU122" s="251"/>
      <c r="AV122" s="251"/>
      <c r="AW122" s="251"/>
      <c r="AX122" s="251"/>
      <c r="AY122" s="251"/>
      <c r="AZ122" s="251"/>
      <c r="BA122" s="251"/>
      <c r="BB122" s="251"/>
      <c r="BC122" s="251"/>
      <c r="BD122" s="251"/>
      <c r="BE122" s="251"/>
      <c r="BF122" s="251"/>
      <c r="BG122" s="251"/>
      <c r="BH122" s="251"/>
      <c r="BI122" s="251"/>
      <c r="BJ122" s="251"/>
    </row>
    <row r="123" spans="3:62" ht="25.5" hidden="1">
      <c r="C123" s="251"/>
      <c r="D123" s="251"/>
      <c r="E123" s="664" t="s">
        <v>189</v>
      </c>
      <c r="F123" s="665"/>
      <c r="G123" s="665"/>
      <c r="H123" s="665"/>
      <c r="I123" s="665"/>
      <c r="J123" s="665"/>
      <c r="K123" s="665"/>
      <c r="L123" s="665"/>
      <c r="M123" s="665"/>
      <c r="N123" s="665"/>
      <c r="O123" s="665"/>
      <c r="P123" s="665"/>
      <c r="Q123" s="665"/>
      <c r="R123" s="665"/>
      <c r="S123" s="665"/>
      <c r="T123" s="665"/>
      <c r="U123" s="665"/>
      <c r="V123" s="251"/>
      <c r="W123" s="259" t="s">
        <v>190</v>
      </c>
      <c r="X123" s="260"/>
      <c r="Y123" s="251"/>
      <c r="Z123" s="251"/>
      <c r="AA123" s="251"/>
      <c r="AB123" s="251"/>
      <c r="AC123" s="251"/>
      <c r="AD123" s="251"/>
      <c r="AE123" s="251"/>
      <c r="AF123" s="251"/>
      <c r="AG123" s="251"/>
      <c r="AH123" s="251"/>
      <c r="AI123" s="251"/>
      <c r="AJ123" s="251"/>
      <c r="AK123" s="251"/>
      <c r="AL123" s="251"/>
      <c r="AM123" s="251"/>
      <c r="AN123" s="251"/>
      <c r="AO123" s="251"/>
      <c r="AP123" s="251"/>
      <c r="AQ123" s="251"/>
      <c r="AR123" s="251"/>
      <c r="AS123" s="251"/>
      <c r="AT123" s="251"/>
      <c r="AU123" s="251"/>
      <c r="AV123" s="251"/>
      <c r="AW123" s="251"/>
      <c r="AX123" s="251"/>
      <c r="AY123" s="251"/>
      <c r="AZ123" s="251"/>
      <c r="BA123" s="251"/>
      <c r="BB123" s="251"/>
      <c r="BC123" s="251"/>
      <c r="BD123" s="251"/>
      <c r="BE123" s="251"/>
      <c r="BF123" s="251"/>
      <c r="BG123" s="251"/>
      <c r="BH123" s="251"/>
      <c r="BI123" s="251"/>
      <c r="BJ123" s="251"/>
    </row>
    <row r="124" spans="3:62" ht="12.75" hidden="1">
      <c r="C124" s="251"/>
      <c r="D124" s="251"/>
      <c r="E124" s="664" t="s">
        <v>191</v>
      </c>
      <c r="F124" s="665"/>
      <c r="G124" s="665"/>
      <c r="H124" s="665"/>
      <c r="I124" s="665"/>
      <c r="J124" s="665"/>
      <c r="K124" s="665"/>
      <c r="L124" s="665"/>
      <c r="M124" s="665"/>
      <c r="N124" s="665"/>
      <c r="O124" s="665"/>
      <c r="P124" s="665"/>
      <c r="Q124" s="665"/>
      <c r="R124" s="665"/>
      <c r="S124" s="665"/>
      <c r="T124" s="665"/>
      <c r="U124" s="665"/>
      <c r="V124" s="251"/>
      <c r="W124" s="259">
        <v>6300</v>
      </c>
      <c r="X124" s="260"/>
      <c r="Y124" s="251"/>
      <c r="Z124" s="251"/>
      <c r="AA124" s="251"/>
      <c r="AB124" s="251"/>
      <c r="AC124" s="251"/>
      <c r="AD124" s="251"/>
      <c r="AE124" s="251"/>
      <c r="AF124" s="251"/>
      <c r="AG124" s="251"/>
      <c r="AH124" s="251"/>
      <c r="AI124" s="251"/>
      <c r="AJ124" s="251"/>
      <c r="AK124" s="251"/>
      <c r="AL124" s="251"/>
      <c r="AM124" s="251"/>
      <c r="AN124" s="251"/>
      <c r="AO124" s="251"/>
      <c r="AP124" s="251"/>
      <c r="AQ124" s="251"/>
      <c r="AR124" s="251"/>
      <c r="AS124" s="251"/>
      <c r="AT124" s="251"/>
      <c r="AU124" s="251"/>
      <c r="AV124" s="251"/>
      <c r="AW124" s="251"/>
      <c r="AX124" s="251"/>
      <c r="AY124" s="251"/>
      <c r="AZ124" s="251"/>
      <c r="BA124" s="251"/>
      <c r="BB124" s="251"/>
      <c r="BC124" s="251"/>
      <c r="BD124" s="251"/>
      <c r="BE124" s="251"/>
      <c r="BF124" s="251"/>
      <c r="BG124" s="251"/>
      <c r="BH124" s="251"/>
      <c r="BI124" s="251"/>
      <c r="BJ124" s="251"/>
    </row>
    <row r="125" spans="3:62" ht="12.75" hidden="1">
      <c r="C125" s="251"/>
      <c r="D125" s="251"/>
      <c r="E125" s="664" t="s">
        <v>192</v>
      </c>
      <c r="F125" s="665"/>
      <c r="G125" s="665"/>
      <c r="H125" s="665"/>
      <c r="I125" s="665"/>
      <c r="J125" s="665"/>
      <c r="K125" s="665"/>
      <c r="L125" s="665"/>
      <c r="M125" s="665"/>
      <c r="N125" s="665"/>
      <c r="O125" s="665"/>
      <c r="P125" s="665"/>
      <c r="Q125" s="665"/>
      <c r="R125" s="665"/>
      <c r="S125" s="665"/>
      <c r="T125" s="665"/>
      <c r="U125" s="665"/>
      <c r="V125" s="251"/>
      <c r="W125" s="259">
        <v>6700</v>
      </c>
      <c r="X125" s="260"/>
      <c r="Y125" s="251"/>
      <c r="Z125" s="251"/>
      <c r="AA125" s="251"/>
      <c r="AB125" s="251"/>
      <c r="AC125" s="251"/>
      <c r="AD125" s="251"/>
      <c r="AE125" s="251"/>
      <c r="AF125" s="251"/>
      <c r="AG125" s="251"/>
      <c r="AH125" s="251"/>
      <c r="AI125" s="251"/>
      <c r="AJ125" s="251"/>
      <c r="AK125" s="251"/>
      <c r="AL125" s="251"/>
      <c r="AM125" s="251"/>
      <c r="AN125" s="251"/>
      <c r="AO125" s="251"/>
      <c r="AP125" s="251"/>
      <c r="AQ125" s="251"/>
      <c r="AR125" s="251"/>
      <c r="AS125" s="251"/>
      <c r="AT125" s="251"/>
      <c r="AU125" s="251"/>
      <c r="AV125" s="251"/>
      <c r="AW125" s="251"/>
      <c r="AX125" s="251"/>
      <c r="AY125" s="251"/>
      <c r="AZ125" s="251"/>
      <c r="BA125" s="251"/>
      <c r="BB125" s="251"/>
      <c r="BC125" s="251"/>
      <c r="BD125" s="251"/>
      <c r="BE125" s="251"/>
      <c r="BF125" s="251"/>
      <c r="BG125" s="251"/>
      <c r="BH125" s="251"/>
      <c r="BI125" s="251"/>
      <c r="BJ125" s="251"/>
    </row>
    <row r="126" spans="3:62" ht="12.75" hidden="1">
      <c r="C126" s="251"/>
      <c r="D126" s="251"/>
      <c r="E126" s="664" t="s">
        <v>193</v>
      </c>
      <c r="F126" s="665"/>
      <c r="G126" s="665"/>
      <c r="H126" s="665"/>
      <c r="I126" s="665"/>
      <c r="J126" s="665"/>
      <c r="K126" s="665"/>
      <c r="L126" s="665"/>
      <c r="M126" s="665"/>
      <c r="N126" s="665"/>
      <c r="O126" s="665"/>
      <c r="P126" s="665"/>
      <c r="Q126" s="665"/>
      <c r="R126" s="665"/>
      <c r="S126" s="665"/>
      <c r="T126" s="665"/>
      <c r="U126" s="665"/>
      <c r="V126" s="251"/>
      <c r="W126" s="259">
        <v>6800</v>
      </c>
      <c r="X126" s="260"/>
      <c r="Y126" s="251"/>
      <c r="Z126" s="251"/>
      <c r="AA126" s="251"/>
      <c r="AB126" s="251"/>
      <c r="AC126" s="251"/>
      <c r="AD126" s="251"/>
      <c r="AE126" s="251"/>
      <c r="AF126" s="251"/>
      <c r="AG126" s="251"/>
      <c r="AH126" s="251"/>
      <c r="AI126" s="251"/>
      <c r="AJ126" s="251"/>
      <c r="AK126" s="251"/>
      <c r="AL126" s="251"/>
      <c r="AM126" s="251"/>
      <c r="AN126" s="251"/>
      <c r="AO126" s="251"/>
      <c r="AP126" s="251"/>
      <c r="AQ126" s="251"/>
      <c r="AR126" s="251"/>
      <c r="AS126" s="251"/>
      <c r="AT126" s="251"/>
      <c r="AU126" s="251"/>
      <c r="AV126" s="251"/>
      <c r="AW126" s="251"/>
      <c r="AX126" s="251"/>
      <c r="AY126" s="251"/>
      <c r="AZ126" s="251"/>
      <c r="BA126" s="251"/>
      <c r="BB126" s="251"/>
      <c r="BC126" s="251"/>
      <c r="BD126" s="251"/>
      <c r="BE126" s="251"/>
      <c r="BF126" s="251"/>
      <c r="BG126" s="251"/>
      <c r="BH126" s="251"/>
      <c r="BI126" s="251"/>
      <c r="BJ126" s="251"/>
    </row>
    <row r="127" spans="3:62" ht="12.75" hidden="1">
      <c r="C127" s="251"/>
      <c r="D127" s="251"/>
      <c r="E127" s="664" t="s">
        <v>194</v>
      </c>
      <c r="F127" s="665"/>
      <c r="G127" s="665"/>
      <c r="H127" s="665"/>
      <c r="I127" s="665"/>
      <c r="J127" s="665"/>
      <c r="K127" s="665"/>
      <c r="L127" s="665"/>
      <c r="M127" s="665"/>
      <c r="N127" s="665"/>
      <c r="O127" s="665"/>
      <c r="P127" s="665"/>
      <c r="Q127" s="665"/>
      <c r="R127" s="665"/>
      <c r="S127" s="665"/>
      <c r="T127" s="665"/>
      <c r="U127" s="665"/>
      <c r="V127" s="251"/>
      <c r="W127" s="259">
        <v>7910</v>
      </c>
      <c r="X127" s="260"/>
      <c r="Y127" s="251"/>
      <c r="Z127" s="251"/>
      <c r="AA127" s="251"/>
      <c r="AB127" s="251"/>
      <c r="AC127" s="251"/>
      <c r="AD127" s="251"/>
      <c r="AE127" s="251"/>
      <c r="AF127" s="251"/>
      <c r="AG127" s="251"/>
      <c r="AH127" s="251"/>
      <c r="AI127" s="251"/>
      <c r="AJ127" s="251"/>
      <c r="AK127" s="251"/>
      <c r="AL127" s="251"/>
      <c r="AM127" s="251"/>
      <c r="AN127" s="251"/>
      <c r="AO127" s="251"/>
      <c r="AP127" s="251"/>
      <c r="AQ127" s="251"/>
      <c r="AR127" s="251"/>
      <c r="AS127" s="251"/>
      <c r="AT127" s="251"/>
      <c r="AU127" s="251"/>
      <c r="AV127" s="251"/>
      <c r="AW127" s="251"/>
      <c r="AX127" s="251"/>
      <c r="AY127" s="251"/>
      <c r="AZ127" s="251"/>
      <c r="BA127" s="251"/>
      <c r="BB127" s="251"/>
      <c r="BC127" s="251"/>
      <c r="BD127" s="251"/>
      <c r="BE127" s="251"/>
      <c r="BF127" s="251"/>
      <c r="BG127" s="251"/>
      <c r="BH127" s="251"/>
      <c r="BI127" s="251"/>
      <c r="BJ127" s="251"/>
    </row>
    <row r="128" spans="3:62" ht="12.75" hidden="1">
      <c r="C128" s="251"/>
      <c r="D128" s="251"/>
      <c r="E128" s="664" t="s">
        <v>195</v>
      </c>
      <c r="F128" s="665"/>
      <c r="G128" s="665"/>
      <c r="H128" s="665"/>
      <c r="I128" s="665"/>
      <c r="J128" s="665"/>
      <c r="K128" s="665"/>
      <c r="L128" s="665"/>
      <c r="M128" s="665"/>
      <c r="N128" s="665"/>
      <c r="O128" s="665"/>
      <c r="P128" s="665"/>
      <c r="Q128" s="665"/>
      <c r="R128" s="665"/>
      <c r="S128" s="665"/>
      <c r="T128" s="665"/>
      <c r="U128" s="665"/>
      <c r="V128" s="251"/>
      <c r="W128" s="259">
        <v>7940</v>
      </c>
      <c r="X128" s="260"/>
      <c r="Y128" s="251"/>
      <c r="Z128" s="251"/>
      <c r="AA128" s="251"/>
      <c r="AB128" s="251"/>
      <c r="AC128" s="251"/>
      <c r="AD128" s="251"/>
      <c r="AE128" s="251"/>
      <c r="AF128" s="251"/>
      <c r="AG128" s="251"/>
      <c r="AH128" s="251"/>
      <c r="AI128" s="251"/>
      <c r="AJ128" s="251"/>
      <c r="AK128" s="251"/>
      <c r="AL128" s="251"/>
      <c r="AM128" s="251"/>
      <c r="AN128" s="251"/>
      <c r="AO128" s="251"/>
      <c r="AP128" s="251"/>
      <c r="AQ128" s="251"/>
      <c r="AR128" s="251"/>
      <c r="AS128" s="251"/>
      <c r="AT128" s="251"/>
      <c r="AU128" s="251"/>
      <c r="AV128" s="251"/>
      <c r="AW128" s="251"/>
      <c r="AX128" s="251"/>
      <c r="AY128" s="251"/>
      <c r="AZ128" s="251"/>
      <c r="BA128" s="251"/>
      <c r="BB128" s="251"/>
      <c r="BC128" s="251"/>
      <c r="BD128" s="251"/>
      <c r="BE128" s="251"/>
      <c r="BF128" s="251"/>
      <c r="BG128" s="251"/>
      <c r="BH128" s="251"/>
      <c r="BI128" s="251"/>
      <c r="BJ128" s="251"/>
    </row>
    <row r="129" spans="3:62" ht="12.75" hidden="1">
      <c r="C129" s="251"/>
      <c r="D129" s="251"/>
      <c r="E129" s="664" t="s">
        <v>196</v>
      </c>
      <c r="F129" s="665"/>
      <c r="G129" s="665"/>
      <c r="H129" s="665"/>
      <c r="I129" s="665"/>
      <c r="J129" s="665"/>
      <c r="K129" s="665"/>
      <c r="L129" s="665"/>
      <c r="M129" s="665"/>
      <c r="N129" s="665"/>
      <c r="O129" s="665"/>
      <c r="P129" s="665"/>
      <c r="Q129" s="665"/>
      <c r="R129" s="665"/>
      <c r="S129" s="665"/>
      <c r="T129" s="665"/>
      <c r="U129" s="665"/>
      <c r="V129" s="251"/>
      <c r="W129" s="259">
        <v>7950</v>
      </c>
      <c r="X129" s="260"/>
      <c r="Y129" s="251"/>
      <c r="Z129" s="251"/>
      <c r="AA129" s="251"/>
      <c r="AB129" s="251"/>
      <c r="AC129" s="251"/>
      <c r="AD129" s="251"/>
      <c r="AE129" s="251"/>
      <c r="AF129" s="251"/>
      <c r="AG129" s="251"/>
      <c r="AH129" s="251"/>
      <c r="AI129" s="251"/>
      <c r="AJ129" s="251"/>
      <c r="AK129" s="251"/>
      <c r="AL129" s="251"/>
      <c r="AM129" s="251"/>
      <c r="AN129" s="251"/>
      <c r="AO129" s="251"/>
      <c r="AP129" s="251"/>
      <c r="AQ129" s="251"/>
      <c r="AR129" s="251"/>
      <c r="AS129" s="251"/>
      <c r="AT129" s="251"/>
      <c r="AU129" s="251"/>
      <c r="AV129" s="251"/>
      <c r="AW129" s="251"/>
      <c r="AX129" s="251"/>
      <c r="AY129" s="251"/>
      <c r="AZ129" s="251"/>
      <c r="BA129" s="251"/>
      <c r="BB129" s="251"/>
      <c r="BC129" s="251"/>
      <c r="BD129" s="251"/>
      <c r="BE129" s="251"/>
      <c r="BF129" s="251"/>
      <c r="BG129" s="251"/>
      <c r="BH129" s="251"/>
      <c r="BI129" s="251"/>
      <c r="BJ129" s="251"/>
    </row>
    <row r="130" spans="3:62" ht="12.75" hidden="1">
      <c r="C130" s="251"/>
      <c r="D130" s="251"/>
      <c r="E130" s="664" t="s">
        <v>197</v>
      </c>
      <c r="F130" s="665"/>
      <c r="G130" s="665"/>
      <c r="H130" s="665"/>
      <c r="I130" s="665"/>
      <c r="J130" s="665"/>
      <c r="K130" s="665"/>
      <c r="L130" s="665"/>
      <c r="M130" s="665"/>
      <c r="N130" s="665"/>
      <c r="O130" s="665"/>
      <c r="P130" s="665"/>
      <c r="Q130" s="665"/>
      <c r="R130" s="665"/>
      <c r="S130" s="665"/>
      <c r="T130" s="665"/>
      <c r="U130" s="665"/>
      <c r="V130" s="251"/>
      <c r="W130" s="259">
        <v>7960</v>
      </c>
      <c r="X130" s="260"/>
      <c r="Y130" s="251"/>
      <c r="Z130" s="251"/>
      <c r="AA130" s="251"/>
      <c r="AB130" s="251"/>
      <c r="AC130" s="251"/>
      <c r="AD130" s="251"/>
      <c r="AE130" s="251"/>
      <c r="AF130" s="251"/>
      <c r="AG130" s="251"/>
      <c r="AH130" s="251"/>
      <c r="AI130" s="251"/>
      <c r="AJ130" s="251"/>
      <c r="AK130" s="251"/>
      <c r="AL130" s="251"/>
      <c r="AM130" s="251"/>
      <c r="AN130" s="251"/>
      <c r="AO130" s="251"/>
      <c r="AP130" s="251"/>
      <c r="AQ130" s="251"/>
      <c r="AR130" s="251"/>
      <c r="AS130" s="251"/>
      <c r="AT130" s="251"/>
      <c r="AU130" s="251"/>
      <c r="AV130" s="251"/>
      <c r="AW130" s="251"/>
      <c r="AX130" s="251"/>
      <c r="AY130" s="251"/>
      <c r="AZ130" s="251"/>
      <c r="BA130" s="251"/>
      <c r="BB130" s="251"/>
      <c r="BC130" s="251"/>
      <c r="BD130" s="251"/>
      <c r="BE130" s="251"/>
      <c r="BF130" s="251"/>
      <c r="BG130" s="251"/>
      <c r="BH130" s="251"/>
      <c r="BI130" s="251"/>
      <c r="BJ130" s="251"/>
    </row>
    <row r="131" spans="3:62" ht="12.75" hidden="1">
      <c r="C131" s="251"/>
      <c r="D131" s="251"/>
      <c r="E131" s="664" t="s">
        <v>198</v>
      </c>
      <c r="F131" s="665"/>
      <c r="G131" s="665"/>
      <c r="H131" s="665"/>
      <c r="I131" s="665"/>
      <c r="J131" s="665"/>
      <c r="K131" s="665"/>
      <c r="L131" s="665"/>
      <c r="M131" s="665"/>
      <c r="N131" s="665"/>
      <c r="O131" s="665"/>
      <c r="P131" s="665"/>
      <c r="Q131" s="665"/>
      <c r="R131" s="665"/>
      <c r="S131" s="665"/>
      <c r="T131" s="665"/>
      <c r="U131" s="665"/>
      <c r="V131" s="251"/>
      <c r="W131" s="259">
        <v>7970</v>
      </c>
      <c r="X131" s="260"/>
      <c r="Y131" s="251"/>
      <c r="Z131" s="251"/>
      <c r="AA131" s="251"/>
      <c r="AB131" s="251"/>
      <c r="AC131" s="251"/>
      <c r="AD131" s="251"/>
      <c r="AE131" s="251"/>
      <c r="AF131" s="251"/>
      <c r="AG131" s="251"/>
      <c r="AH131" s="251"/>
      <c r="AI131" s="251"/>
      <c r="AJ131" s="251"/>
      <c r="AK131" s="251"/>
      <c r="AL131" s="251"/>
      <c r="AM131" s="251"/>
      <c r="AN131" s="251"/>
      <c r="AO131" s="251"/>
      <c r="AP131" s="251"/>
      <c r="AQ131" s="251"/>
      <c r="AR131" s="251"/>
      <c r="AS131" s="251"/>
      <c r="AT131" s="251"/>
      <c r="AU131" s="251"/>
      <c r="AV131" s="251"/>
      <c r="AW131" s="251"/>
      <c r="AX131" s="251"/>
      <c r="AY131" s="251"/>
      <c r="AZ131" s="251"/>
      <c r="BA131" s="251"/>
      <c r="BB131" s="251"/>
      <c r="BC131" s="251"/>
      <c r="BD131" s="251"/>
      <c r="BE131" s="251"/>
      <c r="BF131" s="251"/>
      <c r="BG131" s="251"/>
      <c r="BH131" s="251"/>
      <c r="BI131" s="251"/>
      <c r="BJ131" s="251"/>
    </row>
    <row r="132" spans="3:62" ht="12.75" hidden="1">
      <c r="C132" s="251"/>
      <c r="D132" s="251"/>
      <c r="E132" s="664" t="s">
        <v>199</v>
      </c>
      <c r="F132" s="665"/>
      <c r="G132" s="665"/>
      <c r="H132" s="665"/>
      <c r="I132" s="665"/>
      <c r="J132" s="665"/>
      <c r="K132" s="665"/>
      <c r="L132" s="665"/>
      <c r="M132" s="665"/>
      <c r="N132" s="665"/>
      <c r="O132" s="665"/>
      <c r="P132" s="665"/>
      <c r="Q132" s="665"/>
      <c r="R132" s="665"/>
      <c r="S132" s="665"/>
      <c r="T132" s="665"/>
      <c r="U132" s="665"/>
      <c r="V132" s="251"/>
      <c r="W132" s="259">
        <v>7980</v>
      </c>
      <c r="X132" s="260"/>
      <c r="Y132" s="251"/>
      <c r="Z132" s="251"/>
      <c r="AA132" s="251"/>
      <c r="AB132" s="251"/>
      <c r="AC132" s="251"/>
      <c r="AD132" s="251"/>
      <c r="AE132" s="251"/>
      <c r="AF132" s="251"/>
      <c r="AG132" s="251"/>
      <c r="AH132" s="251"/>
      <c r="AI132" s="251"/>
      <c r="AJ132" s="251"/>
      <c r="AK132" s="251"/>
      <c r="AL132" s="251"/>
      <c r="AM132" s="251"/>
      <c r="AN132" s="251"/>
      <c r="AO132" s="251"/>
      <c r="AP132" s="251"/>
      <c r="AQ132" s="251"/>
      <c r="AR132" s="251"/>
      <c r="AS132" s="251"/>
      <c r="AT132" s="251"/>
      <c r="AU132" s="251"/>
      <c r="AV132" s="251"/>
      <c r="AW132" s="251"/>
      <c r="AX132" s="251"/>
      <c r="AY132" s="251"/>
      <c r="AZ132" s="251"/>
      <c r="BA132" s="251"/>
      <c r="BB132" s="251"/>
      <c r="BC132" s="251"/>
      <c r="BD132" s="251"/>
      <c r="BE132" s="251"/>
      <c r="BF132" s="251"/>
      <c r="BG132" s="251"/>
      <c r="BH132" s="251"/>
      <c r="BI132" s="251"/>
      <c r="BJ132" s="251"/>
    </row>
    <row r="133" spans="3:62" ht="12.75" hidden="1">
      <c r="C133" s="251"/>
      <c r="D133" s="251"/>
      <c r="E133" s="664" t="s">
        <v>200</v>
      </c>
      <c r="F133" s="665"/>
      <c r="G133" s="665"/>
      <c r="H133" s="665"/>
      <c r="I133" s="665"/>
      <c r="J133" s="665"/>
      <c r="K133" s="665"/>
      <c r="L133" s="665"/>
      <c r="M133" s="665"/>
      <c r="N133" s="665"/>
      <c r="O133" s="665"/>
      <c r="P133" s="665"/>
      <c r="Q133" s="665"/>
      <c r="R133" s="665"/>
      <c r="S133" s="665"/>
      <c r="T133" s="665"/>
      <c r="U133" s="665"/>
      <c r="V133" s="251"/>
      <c r="W133" s="259">
        <v>7990</v>
      </c>
      <c r="X133" s="260"/>
      <c r="Y133" s="251"/>
      <c r="Z133" s="251"/>
      <c r="AA133" s="251"/>
      <c r="AB133" s="251"/>
      <c r="AC133" s="251"/>
      <c r="AD133" s="251"/>
      <c r="AE133" s="251"/>
      <c r="AF133" s="251"/>
      <c r="AG133" s="251"/>
      <c r="AH133" s="251"/>
      <c r="AI133" s="251"/>
      <c r="AJ133" s="251"/>
      <c r="AK133" s="251"/>
      <c r="AL133" s="251"/>
      <c r="AM133" s="251"/>
      <c r="AN133" s="251"/>
      <c r="AO133" s="251"/>
      <c r="AP133" s="251"/>
      <c r="AQ133" s="251"/>
      <c r="AR133" s="251"/>
      <c r="AS133" s="251"/>
      <c r="AT133" s="251"/>
      <c r="AU133" s="251"/>
      <c r="AV133" s="251"/>
      <c r="AW133" s="251"/>
      <c r="AX133" s="251"/>
      <c r="AY133" s="251"/>
      <c r="AZ133" s="251"/>
      <c r="BA133" s="251"/>
      <c r="BB133" s="251"/>
      <c r="BC133" s="251"/>
      <c r="BD133" s="251"/>
      <c r="BE133" s="251"/>
      <c r="BF133" s="251"/>
      <c r="BG133" s="251"/>
      <c r="BH133" s="251"/>
      <c r="BI133" s="251"/>
      <c r="BJ133" s="251"/>
    </row>
    <row r="134" spans="3:62" ht="12.75" hidden="1">
      <c r="C134" s="251"/>
      <c r="D134" s="251"/>
      <c r="E134" s="664" t="s">
        <v>201</v>
      </c>
      <c r="F134" s="665"/>
      <c r="G134" s="665"/>
      <c r="H134" s="665"/>
      <c r="I134" s="665"/>
      <c r="J134" s="665"/>
      <c r="K134" s="665"/>
      <c r="L134" s="665"/>
      <c r="M134" s="665"/>
      <c r="N134" s="665"/>
      <c r="O134" s="665"/>
      <c r="P134" s="665"/>
      <c r="Q134" s="665"/>
      <c r="R134" s="665"/>
      <c r="S134" s="665"/>
      <c r="T134" s="665"/>
      <c r="U134" s="665"/>
      <c r="V134" s="251"/>
      <c r="W134" s="259">
        <v>8030</v>
      </c>
      <c r="X134" s="260"/>
      <c r="Y134" s="251"/>
      <c r="Z134" s="251"/>
      <c r="AA134" s="251"/>
      <c r="AB134" s="251"/>
      <c r="AC134" s="251"/>
      <c r="AD134" s="251"/>
      <c r="AE134" s="251"/>
      <c r="AF134" s="251"/>
      <c r="AG134" s="251"/>
      <c r="AH134" s="251"/>
      <c r="AI134" s="251"/>
      <c r="AJ134" s="251"/>
      <c r="AK134" s="251"/>
      <c r="AL134" s="251"/>
      <c r="AM134" s="251"/>
      <c r="AN134" s="251"/>
      <c r="AO134" s="251"/>
      <c r="AP134" s="251"/>
      <c r="AQ134" s="251"/>
      <c r="AR134" s="251"/>
      <c r="AS134" s="251"/>
      <c r="AT134" s="251"/>
      <c r="AU134" s="251"/>
      <c r="AV134" s="251"/>
      <c r="AW134" s="251"/>
      <c r="AX134" s="251"/>
      <c r="AY134" s="251"/>
      <c r="AZ134" s="251"/>
      <c r="BA134" s="251"/>
      <c r="BB134" s="251"/>
      <c r="BC134" s="251"/>
      <c r="BD134" s="251"/>
      <c r="BE134" s="251"/>
      <c r="BF134" s="251"/>
      <c r="BG134" s="251"/>
      <c r="BH134" s="251"/>
      <c r="BI134" s="251"/>
      <c r="BJ134" s="251"/>
    </row>
    <row r="135" spans="3:62" ht="12.75" hidden="1">
      <c r="C135" s="251"/>
      <c r="D135" s="251"/>
      <c r="E135" s="664" t="s">
        <v>202</v>
      </c>
      <c r="F135" s="665"/>
      <c r="G135" s="665"/>
      <c r="H135" s="665"/>
      <c r="I135" s="665"/>
      <c r="J135" s="665"/>
      <c r="K135" s="665"/>
      <c r="L135" s="665"/>
      <c r="M135" s="665"/>
      <c r="N135" s="665"/>
      <c r="O135" s="665"/>
      <c r="P135" s="665"/>
      <c r="Q135" s="665"/>
      <c r="R135" s="665"/>
      <c r="S135" s="665"/>
      <c r="T135" s="665"/>
      <c r="U135" s="665"/>
      <c r="V135" s="251"/>
      <c r="W135" s="259">
        <v>8040</v>
      </c>
      <c r="X135" s="260"/>
      <c r="Y135" s="251"/>
      <c r="Z135" s="251"/>
      <c r="AA135" s="251"/>
      <c r="AB135" s="251"/>
      <c r="AC135" s="251"/>
      <c r="AD135" s="251"/>
      <c r="AE135" s="251"/>
      <c r="AF135" s="251"/>
      <c r="AG135" s="251"/>
      <c r="AH135" s="251"/>
      <c r="AI135" s="251"/>
      <c r="AJ135" s="251"/>
      <c r="AK135" s="251"/>
      <c r="AL135" s="251"/>
      <c r="AM135" s="251"/>
      <c r="AN135" s="251"/>
      <c r="AO135" s="251"/>
      <c r="AP135" s="251"/>
      <c r="AQ135" s="251"/>
      <c r="AR135" s="251"/>
      <c r="AS135" s="251"/>
      <c r="AT135" s="251"/>
      <c r="AU135" s="251"/>
      <c r="AV135" s="251"/>
      <c r="AW135" s="251"/>
      <c r="AX135" s="251"/>
      <c r="AY135" s="251"/>
      <c r="AZ135" s="251"/>
      <c r="BA135" s="251"/>
      <c r="BB135" s="251"/>
      <c r="BC135" s="251"/>
      <c r="BD135" s="251"/>
      <c r="BE135" s="251"/>
      <c r="BF135" s="251"/>
      <c r="BG135" s="251"/>
      <c r="BH135" s="251"/>
      <c r="BI135" s="251"/>
      <c r="BJ135" s="251"/>
    </row>
    <row r="136" spans="3:62" ht="12.75" hidden="1">
      <c r="C136" s="251"/>
      <c r="D136" s="251"/>
      <c r="E136" s="664" t="s">
        <v>203</v>
      </c>
      <c r="F136" s="665"/>
      <c r="G136" s="665"/>
      <c r="H136" s="665"/>
      <c r="I136" s="665"/>
      <c r="J136" s="665"/>
      <c r="K136" s="665"/>
      <c r="L136" s="665"/>
      <c r="M136" s="665"/>
      <c r="N136" s="665"/>
      <c r="O136" s="665"/>
      <c r="P136" s="665"/>
      <c r="Q136" s="665"/>
      <c r="R136" s="665"/>
      <c r="S136" s="665"/>
      <c r="T136" s="665"/>
      <c r="U136" s="665"/>
      <c r="V136" s="251"/>
      <c r="W136" s="259">
        <v>8060</v>
      </c>
      <c r="X136" s="260"/>
      <c r="Y136" s="251"/>
      <c r="Z136" s="251"/>
      <c r="AA136" s="251"/>
      <c r="AB136" s="251"/>
      <c r="AC136" s="251"/>
      <c r="AD136" s="251"/>
      <c r="AE136" s="251"/>
      <c r="AF136" s="251"/>
      <c r="AG136" s="251"/>
      <c r="AH136" s="251"/>
      <c r="AI136" s="251"/>
      <c r="AJ136" s="251"/>
      <c r="AK136" s="251"/>
      <c r="AL136" s="251"/>
      <c r="AM136" s="251"/>
      <c r="AN136" s="251"/>
      <c r="AO136" s="251"/>
      <c r="AP136" s="251"/>
      <c r="AQ136" s="251"/>
      <c r="AR136" s="251"/>
      <c r="AS136" s="251"/>
      <c r="AT136" s="251"/>
      <c r="AU136" s="251"/>
      <c r="AV136" s="251"/>
      <c r="AW136" s="251"/>
      <c r="AX136" s="251"/>
      <c r="AY136" s="251"/>
      <c r="AZ136" s="251"/>
      <c r="BA136" s="251"/>
      <c r="BB136" s="251"/>
      <c r="BC136" s="251"/>
      <c r="BD136" s="251"/>
      <c r="BE136" s="251"/>
      <c r="BF136" s="251"/>
      <c r="BG136" s="251"/>
      <c r="BH136" s="251"/>
      <c r="BI136" s="251"/>
      <c r="BJ136" s="251"/>
    </row>
    <row r="137" spans="3:62" ht="12.75" hidden="1">
      <c r="C137" s="251"/>
      <c r="D137" s="251"/>
      <c r="E137" s="664" t="s">
        <v>204</v>
      </c>
      <c r="F137" s="665"/>
      <c r="G137" s="665"/>
      <c r="H137" s="665"/>
      <c r="I137" s="665"/>
      <c r="J137" s="665"/>
      <c r="K137" s="665"/>
      <c r="L137" s="665"/>
      <c r="M137" s="665"/>
      <c r="N137" s="665"/>
      <c r="O137" s="665"/>
      <c r="P137" s="665"/>
      <c r="Q137" s="665"/>
      <c r="R137" s="665"/>
      <c r="S137" s="665"/>
      <c r="T137" s="665"/>
      <c r="U137" s="665"/>
      <c r="V137" s="251"/>
      <c r="W137" s="259">
        <v>8070</v>
      </c>
      <c r="X137" s="260"/>
      <c r="Y137" s="251"/>
      <c r="Z137" s="251"/>
      <c r="AA137" s="251"/>
      <c r="AB137" s="251"/>
      <c r="AC137" s="251"/>
      <c r="AD137" s="251"/>
      <c r="AE137" s="251"/>
      <c r="AF137" s="251"/>
      <c r="AG137" s="251"/>
      <c r="AH137" s="251"/>
      <c r="AI137" s="251"/>
      <c r="AJ137" s="251"/>
      <c r="AK137" s="251"/>
      <c r="AL137" s="251"/>
      <c r="AM137" s="251"/>
      <c r="AN137" s="251"/>
      <c r="AO137" s="251"/>
      <c r="AP137" s="251"/>
      <c r="AQ137" s="251"/>
      <c r="AR137" s="251"/>
      <c r="AS137" s="251"/>
      <c r="AT137" s="251"/>
      <c r="AU137" s="251"/>
      <c r="AV137" s="251"/>
      <c r="AW137" s="251"/>
      <c r="AX137" s="251"/>
      <c r="AY137" s="251"/>
      <c r="AZ137" s="251"/>
      <c r="BA137" s="251"/>
      <c r="BB137" s="251"/>
      <c r="BC137" s="251"/>
      <c r="BD137" s="251"/>
      <c r="BE137" s="251"/>
      <c r="BF137" s="251"/>
      <c r="BG137" s="251"/>
      <c r="BH137" s="251"/>
      <c r="BI137" s="251"/>
      <c r="BJ137" s="251"/>
    </row>
    <row r="138" spans="3:62" ht="12.75" hidden="1">
      <c r="C138" s="251"/>
      <c r="D138" s="251"/>
      <c r="E138" s="664" t="s">
        <v>205</v>
      </c>
      <c r="F138" s="665"/>
      <c r="G138" s="665"/>
      <c r="H138" s="665"/>
      <c r="I138" s="665"/>
      <c r="J138" s="665"/>
      <c r="K138" s="665"/>
      <c r="L138" s="665"/>
      <c r="M138" s="665"/>
      <c r="N138" s="665"/>
      <c r="O138" s="665"/>
      <c r="P138" s="665"/>
      <c r="Q138" s="665"/>
      <c r="R138" s="665"/>
      <c r="S138" s="665"/>
      <c r="T138" s="665"/>
      <c r="U138" s="665"/>
      <c r="V138" s="251"/>
      <c r="W138" s="259">
        <v>8090</v>
      </c>
      <c r="X138" s="260"/>
      <c r="Y138" s="251"/>
      <c r="Z138" s="251"/>
      <c r="AA138" s="251"/>
      <c r="AB138" s="251"/>
      <c r="AC138" s="251"/>
      <c r="AD138" s="251"/>
      <c r="AE138" s="251"/>
      <c r="AF138" s="251"/>
      <c r="AG138" s="251"/>
      <c r="AH138" s="251"/>
      <c r="AI138" s="251"/>
      <c r="AJ138" s="251"/>
      <c r="AK138" s="251"/>
      <c r="AL138" s="251"/>
      <c r="AM138" s="251"/>
      <c r="AN138" s="251"/>
      <c r="AO138" s="251"/>
      <c r="AP138" s="251"/>
      <c r="AQ138" s="251"/>
      <c r="AR138" s="251"/>
      <c r="AS138" s="251"/>
      <c r="AT138" s="251"/>
      <c r="AU138" s="251"/>
      <c r="AV138" s="251"/>
      <c r="AW138" s="251"/>
      <c r="AX138" s="251"/>
      <c r="AY138" s="251"/>
      <c r="AZ138" s="251"/>
      <c r="BA138" s="251"/>
      <c r="BB138" s="251"/>
      <c r="BC138" s="251"/>
      <c r="BD138" s="251"/>
      <c r="BE138" s="251"/>
      <c r="BF138" s="251"/>
      <c r="BG138" s="251"/>
      <c r="BH138" s="251"/>
      <c r="BI138" s="251"/>
      <c r="BJ138" s="251"/>
    </row>
    <row r="139" spans="3:62" ht="12.75" hidden="1">
      <c r="C139" s="251"/>
      <c r="D139" s="251"/>
      <c r="E139" s="664" t="s">
        <v>206</v>
      </c>
      <c r="F139" s="665"/>
      <c r="G139" s="665"/>
      <c r="H139" s="665"/>
      <c r="I139" s="665"/>
      <c r="J139" s="665"/>
      <c r="K139" s="665"/>
      <c r="L139" s="665"/>
      <c r="M139" s="665"/>
      <c r="N139" s="665"/>
      <c r="O139" s="665"/>
      <c r="P139" s="665"/>
      <c r="Q139" s="665"/>
      <c r="R139" s="665"/>
      <c r="S139" s="665"/>
      <c r="T139" s="665"/>
      <c r="U139" s="665"/>
      <c r="V139" s="251"/>
      <c r="W139" s="259">
        <v>8150</v>
      </c>
      <c r="X139" s="260"/>
      <c r="Y139" s="251"/>
      <c r="Z139" s="251"/>
      <c r="AA139" s="251"/>
      <c r="AB139" s="251"/>
      <c r="AC139" s="251"/>
      <c r="AD139" s="251"/>
      <c r="AE139" s="251"/>
      <c r="AF139" s="251"/>
      <c r="AG139" s="251"/>
      <c r="AH139" s="251"/>
      <c r="AI139" s="251"/>
      <c r="AJ139" s="251"/>
      <c r="AK139" s="251"/>
      <c r="AL139" s="251"/>
      <c r="AM139" s="251"/>
      <c r="AN139" s="251"/>
      <c r="AO139" s="251"/>
      <c r="AP139" s="251"/>
      <c r="AQ139" s="251"/>
      <c r="AR139" s="251"/>
      <c r="AS139" s="251"/>
      <c r="AT139" s="251"/>
      <c r="AU139" s="251"/>
      <c r="AV139" s="251"/>
      <c r="AW139" s="251"/>
      <c r="AX139" s="251"/>
      <c r="AY139" s="251"/>
      <c r="AZ139" s="251"/>
      <c r="BA139" s="251"/>
      <c r="BB139" s="251"/>
      <c r="BC139" s="251"/>
      <c r="BD139" s="251"/>
      <c r="BE139" s="251"/>
      <c r="BF139" s="251"/>
      <c r="BG139" s="251"/>
      <c r="BH139" s="251"/>
      <c r="BI139" s="251"/>
      <c r="BJ139" s="251"/>
    </row>
    <row r="140" spans="3:62" ht="12.75" hidden="1">
      <c r="C140" s="251"/>
      <c r="D140" s="251"/>
      <c r="E140" s="664" t="s">
        <v>207</v>
      </c>
      <c r="F140" s="665"/>
      <c r="G140" s="665"/>
      <c r="H140" s="665"/>
      <c r="I140" s="665"/>
      <c r="J140" s="665"/>
      <c r="K140" s="665"/>
      <c r="L140" s="665"/>
      <c r="M140" s="665"/>
      <c r="N140" s="665"/>
      <c r="O140" s="665"/>
      <c r="P140" s="665"/>
      <c r="Q140" s="665"/>
      <c r="R140" s="665"/>
      <c r="S140" s="665"/>
      <c r="T140" s="665"/>
      <c r="U140" s="665"/>
      <c r="V140" s="251"/>
      <c r="W140" s="259">
        <v>8200</v>
      </c>
      <c r="X140" s="260"/>
      <c r="Y140" s="251"/>
      <c r="Z140" s="251"/>
      <c r="AA140" s="251"/>
      <c r="AB140" s="251"/>
      <c r="AC140" s="251"/>
      <c r="AD140" s="251"/>
      <c r="AE140" s="251"/>
      <c r="AF140" s="251"/>
      <c r="AG140" s="251"/>
      <c r="AH140" s="251"/>
      <c r="AI140" s="251"/>
      <c r="AJ140" s="251"/>
      <c r="AK140" s="251"/>
      <c r="AL140" s="251"/>
      <c r="AM140" s="251"/>
      <c r="AN140" s="251"/>
      <c r="AO140" s="251"/>
      <c r="AP140" s="251"/>
      <c r="AQ140" s="251"/>
      <c r="AR140" s="251"/>
      <c r="AS140" s="251"/>
      <c r="AT140" s="251"/>
      <c r="AU140" s="251"/>
      <c r="AV140" s="251"/>
      <c r="AW140" s="251"/>
      <c r="AX140" s="251"/>
      <c r="AY140" s="251"/>
      <c r="AZ140" s="251"/>
      <c r="BA140" s="251"/>
      <c r="BB140" s="251"/>
      <c r="BC140" s="251"/>
      <c r="BD140" s="251"/>
      <c r="BE140" s="251"/>
      <c r="BF140" s="251"/>
      <c r="BG140" s="251"/>
      <c r="BH140" s="251"/>
      <c r="BI140" s="251"/>
      <c r="BJ140" s="251"/>
    </row>
    <row r="141" spans="3:62" ht="12.75" hidden="1">
      <c r="C141" s="251"/>
      <c r="D141" s="251"/>
      <c r="E141" s="664"/>
      <c r="F141" s="665"/>
      <c r="G141" s="665"/>
      <c r="H141" s="665"/>
      <c r="I141" s="665"/>
      <c r="J141" s="665"/>
      <c r="K141" s="665"/>
      <c r="L141" s="665"/>
      <c r="M141" s="665"/>
      <c r="N141" s="665"/>
      <c r="O141" s="665"/>
      <c r="P141" s="665"/>
      <c r="Q141" s="665"/>
      <c r="R141" s="665"/>
      <c r="S141" s="665"/>
      <c r="T141" s="665"/>
      <c r="U141" s="665"/>
      <c r="V141" s="251"/>
      <c r="W141" s="251"/>
      <c r="X141" s="251"/>
      <c r="Y141" s="251"/>
      <c r="Z141" s="251"/>
      <c r="AA141" s="251"/>
      <c r="AB141" s="251"/>
      <c r="AC141" s="251"/>
      <c r="AD141" s="251"/>
      <c r="AE141" s="251"/>
      <c r="AF141" s="251"/>
      <c r="AG141" s="251"/>
      <c r="AH141" s="251"/>
      <c r="AI141" s="251"/>
      <c r="AJ141" s="251"/>
      <c r="AK141" s="251"/>
      <c r="AL141" s="251"/>
      <c r="AM141" s="251"/>
      <c r="AN141" s="251"/>
      <c r="AO141" s="251"/>
      <c r="AP141" s="251"/>
      <c r="AQ141" s="251"/>
      <c r="AR141" s="251"/>
      <c r="AS141" s="251"/>
      <c r="AT141" s="251"/>
      <c r="AU141" s="251"/>
      <c r="AV141" s="251"/>
      <c r="AW141" s="251"/>
      <c r="AX141" s="251"/>
      <c r="AY141" s="251"/>
      <c r="AZ141" s="251"/>
      <c r="BA141" s="251"/>
      <c r="BB141" s="251"/>
      <c r="BC141" s="251"/>
      <c r="BD141" s="251"/>
      <c r="BE141" s="251"/>
      <c r="BF141" s="251"/>
      <c r="BG141" s="251"/>
      <c r="BH141" s="251"/>
      <c r="BI141" s="251"/>
      <c r="BJ141" s="251"/>
    </row>
    <row r="142" spans="3:62" ht="12.75" hidden="1">
      <c r="C142" s="251"/>
      <c r="D142" s="251"/>
      <c r="E142" s="664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251"/>
      <c r="W142" s="251"/>
      <c r="X142" s="251"/>
      <c r="Y142" s="251"/>
      <c r="Z142" s="251"/>
      <c r="AA142" s="251"/>
      <c r="AB142" s="251"/>
      <c r="AC142" s="251"/>
      <c r="AD142" s="251"/>
      <c r="AE142" s="251"/>
      <c r="AF142" s="251"/>
      <c r="AG142" s="251"/>
      <c r="AH142" s="251"/>
      <c r="AI142" s="251"/>
      <c r="AJ142" s="251"/>
      <c r="AK142" s="251"/>
      <c r="AL142" s="251"/>
      <c r="AM142" s="251"/>
      <c r="AN142" s="251"/>
      <c r="AO142" s="251"/>
      <c r="AP142" s="251"/>
      <c r="AQ142" s="251"/>
      <c r="AR142" s="251"/>
      <c r="AS142" s="251"/>
      <c r="AT142" s="251"/>
      <c r="AU142" s="251"/>
      <c r="AV142" s="251"/>
      <c r="AW142" s="251"/>
      <c r="AX142" s="251"/>
      <c r="AY142" s="251"/>
      <c r="AZ142" s="251"/>
      <c r="BA142" s="251"/>
      <c r="BB142" s="251"/>
      <c r="BC142" s="251"/>
      <c r="BD142" s="251"/>
      <c r="BE142" s="251"/>
      <c r="BF142" s="251"/>
      <c r="BG142" s="251"/>
      <c r="BH142" s="251"/>
      <c r="BI142" s="251"/>
      <c r="BJ142" s="251"/>
    </row>
    <row r="143" spans="3:62" ht="12.75" hidden="1">
      <c r="C143" s="251"/>
      <c r="D143" s="251"/>
      <c r="E143" s="664"/>
      <c r="F143" s="665"/>
      <c r="G143" s="665"/>
      <c r="H143" s="665"/>
      <c r="I143" s="665"/>
      <c r="J143" s="665"/>
      <c r="K143" s="665"/>
      <c r="L143" s="665"/>
      <c r="M143" s="665"/>
      <c r="N143" s="665"/>
      <c r="O143" s="665"/>
      <c r="P143" s="665"/>
      <c r="Q143" s="665"/>
      <c r="R143" s="665"/>
      <c r="S143" s="665"/>
      <c r="T143" s="665"/>
      <c r="U143" s="665"/>
      <c r="V143" s="251"/>
      <c r="W143" s="251"/>
      <c r="X143" s="251"/>
      <c r="Y143" s="251"/>
      <c r="Z143" s="251"/>
      <c r="AA143" s="251"/>
      <c r="AB143" s="251"/>
      <c r="AC143" s="251"/>
      <c r="AD143" s="251"/>
      <c r="AE143" s="251"/>
      <c r="AF143" s="251"/>
      <c r="AG143" s="251"/>
      <c r="AH143" s="251"/>
      <c r="AI143" s="251"/>
      <c r="AJ143" s="251"/>
      <c r="AK143" s="251"/>
      <c r="AL143" s="251"/>
      <c r="AM143" s="251"/>
      <c r="AN143" s="251"/>
      <c r="AO143" s="251"/>
      <c r="AP143" s="251"/>
      <c r="AQ143" s="251"/>
      <c r="AR143" s="251"/>
      <c r="AS143" s="251"/>
      <c r="AT143" s="251"/>
      <c r="AU143" s="251"/>
      <c r="AV143" s="251"/>
      <c r="AW143" s="251"/>
      <c r="AX143" s="251"/>
      <c r="AY143" s="251"/>
      <c r="AZ143" s="251"/>
      <c r="BA143" s="251"/>
      <c r="BB143" s="251"/>
      <c r="BC143" s="251"/>
      <c r="BD143" s="251"/>
      <c r="BE143" s="251"/>
      <c r="BF143" s="251"/>
      <c r="BG143" s="251"/>
      <c r="BH143" s="251"/>
      <c r="BI143" s="251"/>
      <c r="BJ143" s="251"/>
    </row>
    <row r="144" spans="3:62" ht="12.75" hidden="1"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1"/>
      <c r="W144" s="251"/>
      <c r="X144" s="251"/>
      <c r="Y144" s="251"/>
      <c r="Z144" s="251"/>
      <c r="AA144" s="251"/>
      <c r="AB144" s="251"/>
      <c r="AC144" s="251"/>
      <c r="AD144" s="251"/>
      <c r="AE144" s="251"/>
      <c r="AF144" s="251"/>
      <c r="AG144" s="251"/>
      <c r="AH144" s="251"/>
      <c r="AI144" s="251"/>
      <c r="AJ144" s="251"/>
      <c r="AK144" s="251"/>
      <c r="AL144" s="251"/>
      <c r="AM144" s="251"/>
      <c r="AN144" s="251"/>
      <c r="AO144" s="251"/>
      <c r="AP144" s="251"/>
      <c r="AQ144" s="251"/>
      <c r="AR144" s="251"/>
      <c r="AS144" s="251"/>
      <c r="AT144" s="251"/>
      <c r="AU144" s="251"/>
      <c r="AV144" s="251"/>
      <c r="AW144" s="251"/>
      <c r="AX144" s="251"/>
      <c r="AY144" s="251"/>
      <c r="AZ144" s="251"/>
      <c r="BA144" s="251"/>
      <c r="BB144" s="251"/>
      <c r="BC144" s="251"/>
      <c r="BD144" s="251"/>
      <c r="BE144" s="251"/>
      <c r="BF144" s="251"/>
      <c r="BG144" s="251"/>
      <c r="BH144" s="251"/>
      <c r="BI144" s="251"/>
      <c r="BJ144" s="251"/>
    </row>
    <row r="145" spans="3:62" ht="12.75" hidden="1">
      <c r="C145" s="251"/>
      <c r="D145" s="251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1"/>
      <c r="Y145" s="251"/>
      <c r="Z145" s="251"/>
      <c r="AA145" s="251"/>
      <c r="AB145" s="251"/>
      <c r="AC145" s="251"/>
      <c r="AD145" s="251"/>
      <c r="AE145" s="251"/>
      <c r="AF145" s="251"/>
      <c r="AG145" s="251"/>
      <c r="AH145" s="251"/>
      <c r="AI145" s="251"/>
      <c r="AJ145" s="251"/>
      <c r="AK145" s="251"/>
      <c r="AL145" s="251"/>
      <c r="AM145" s="251"/>
      <c r="AN145" s="251"/>
      <c r="AO145" s="251"/>
      <c r="AP145" s="251"/>
      <c r="AQ145" s="251"/>
      <c r="AR145" s="251"/>
      <c r="AS145" s="251"/>
      <c r="AT145" s="251"/>
      <c r="AU145" s="251"/>
      <c r="AV145" s="251"/>
      <c r="AW145" s="251"/>
      <c r="AX145" s="251"/>
      <c r="AY145" s="251"/>
      <c r="AZ145" s="251"/>
      <c r="BA145" s="251"/>
      <c r="BB145" s="251"/>
      <c r="BC145" s="251"/>
      <c r="BD145" s="251"/>
      <c r="BE145" s="251"/>
      <c r="BF145" s="251"/>
      <c r="BG145" s="251"/>
      <c r="BH145" s="251"/>
      <c r="BI145" s="251"/>
      <c r="BJ145" s="251"/>
    </row>
    <row r="146" spans="3:62" ht="12.75" hidden="1">
      <c r="C146" s="251"/>
      <c r="D146" s="251"/>
      <c r="E146" s="261"/>
      <c r="F146" s="262"/>
      <c r="G146" s="263" t="s">
        <v>269</v>
      </c>
      <c r="H146" s="264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50"/>
      <c r="Y146" s="250"/>
      <c r="Z146" s="250"/>
      <c r="AA146" s="250"/>
      <c r="AB146" s="250"/>
      <c r="AC146" s="250"/>
      <c r="AD146" s="250"/>
      <c r="AE146" s="251"/>
      <c r="AF146" s="251"/>
      <c r="AG146" s="251"/>
      <c r="AH146" s="251"/>
      <c r="AI146" s="251"/>
      <c r="AJ146" s="251"/>
      <c r="AK146" s="251"/>
      <c r="AL146" s="251"/>
      <c r="AM146" s="251"/>
      <c r="AN146" s="251"/>
      <c r="AO146" s="251"/>
      <c r="AP146" s="251"/>
      <c r="AQ146" s="251"/>
      <c r="AR146" s="251"/>
      <c r="AS146" s="251"/>
      <c r="AT146" s="251"/>
      <c r="AU146" s="251"/>
      <c r="AV146" s="251"/>
      <c r="AW146" s="251"/>
      <c r="AX146" s="251"/>
      <c r="AY146" s="251"/>
      <c r="AZ146" s="251"/>
      <c r="BA146" s="251"/>
      <c r="BB146" s="251"/>
      <c r="BC146" s="251"/>
      <c r="BD146" s="251"/>
      <c r="BE146" s="251"/>
      <c r="BF146" s="251"/>
      <c r="BG146" s="251"/>
      <c r="BH146" s="251"/>
      <c r="BI146" s="251"/>
      <c r="BJ146" s="251"/>
    </row>
    <row r="147" spans="3:62" ht="12.75" hidden="1">
      <c r="C147" s="251"/>
      <c r="D147" s="251"/>
      <c r="E147" s="261"/>
      <c r="F147" s="262"/>
      <c r="G147" s="263" t="s">
        <v>270</v>
      </c>
      <c r="H147" s="264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  <c r="S147" s="252"/>
      <c r="T147" s="267"/>
      <c r="U147" s="252"/>
      <c r="V147" s="267"/>
      <c r="W147" s="267"/>
      <c r="X147" s="267"/>
      <c r="Y147" s="250"/>
      <c r="Z147" s="250"/>
      <c r="AA147" s="250"/>
      <c r="AB147" s="250"/>
      <c r="AC147" s="250"/>
      <c r="AD147" s="250"/>
      <c r="AE147" s="251"/>
      <c r="AF147" s="251"/>
      <c r="AG147" s="251"/>
      <c r="AH147" s="251"/>
      <c r="AI147" s="251"/>
      <c r="AJ147" s="251"/>
      <c r="AK147" s="251"/>
      <c r="AL147" s="251"/>
      <c r="AM147" s="251"/>
      <c r="AN147" s="251"/>
      <c r="AO147" s="251"/>
      <c r="AP147" s="251"/>
      <c r="AQ147" s="251"/>
      <c r="AR147" s="251"/>
      <c r="AS147" s="251"/>
      <c r="AT147" s="251"/>
      <c r="AU147" s="251"/>
      <c r="AV147" s="251"/>
      <c r="AW147" s="251"/>
      <c r="AX147" s="251"/>
      <c r="AY147" s="251"/>
      <c r="AZ147" s="251"/>
      <c r="BA147" s="251"/>
      <c r="BB147" s="251"/>
      <c r="BC147" s="251"/>
      <c r="BD147" s="251"/>
      <c r="BE147" s="251"/>
      <c r="BF147" s="251"/>
      <c r="BG147" s="251"/>
      <c r="BH147" s="251"/>
      <c r="BI147" s="251"/>
      <c r="BJ147" s="251"/>
    </row>
    <row r="148" spans="3:62" ht="12.75" hidden="1">
      <c r="C148" s="251"/>
      <c r="D148" s="251"/>
      <c r="E148" s="261"/>
      <c r="F148" s="268"/>
      <c r="G148" s="250"/>
      <c r="H148" s="250"/>
      <c r="J148" s="251"/>
      <c r="K148" s="250"/>
      <c r="L148" s="250"/>
      <c r="M148" s="250"/>
      <c r="N148" s="250"/>
      <c r="O148" s="250"/>
      <c r="P148" s="250"/>
      <c r="Q148" s="250"/>
      <c r="R148" s="250"/>
      <c r="S148" s="250"/>
      <c r="T148" s="250"/>
      <c r="U148" s="250"/>
      <c r="V148" s="250"/>
      <c r="W148" s="250"/>
      <c r="X148" s="250"/>
      <c r="Y148" s="250"/>
      <c r="Z148" s="250"/>
      <c r="AA148" s="250"/>
      <c r="AB148" s="250"/>
      <c r="AC148" s="250"/>
      <c r="AD148" s="250"/>
      <c r="AE148" s="251"/>
      <c r="AF148" s="251"/>
      <c r="AG148" s="251"/>
      <c r="AH148" s="251"/>
      <c r="AI148" s="251"/>
      <c r="AJ148" s="251"/>
      <c r="AK148" s="251"/>
      <c r="AL148" s="251"/>
      <c r="AM148" s="251"/>
      <c r="AN148" s="251"/>
      <c r="AO148" s="251"/>
      <c r="AP148" s="251"/>
      <c r="AQ148" s="251"/>
      <c r="AR148" s="251"/>
      <c r="AS148" s="251"/>
      <c r="AT148" s="251"/>
      <c r="AU148" s="251"/>
      <c r="AV148" s="251"/>
      <c r="AW148" s="251"/>
      <c r="AX148" s="251"/>
      <c r="AY148" s="251"/>
      <c r="AZ148" s="251"/>
      <c r="BA148" s="251"/>
      <c r="BB148" s="251"/>
      <c r="BC148" s="251"/>
      <c r="BD148" s="251"/>
      <c r="BE148" s="251"/>
      <c r="BF148" s="251"/>
      <c r="BG148" s="251"/>
      <c r="BH148" s="251"/>
      <c r="BI148" s="251"/>
      <c r="BJ148" s="251"/>
    </row>
    <row r="149" spans="3:62" ht="12.75">
      <c r="C149" s="251"/>
      <c r="D149" s="251"/>
      <c r="E149" s="250"/>
      <c r="F149" s="250"/>
      <c r="H149" s="255"/>
      <c r="J149" s="251"/>
      <c r="K149" s="255"/>
      <c r="L149" s="255"/>
      <c r="M149" s="255"/>
      <c r="N149" s="255"/>
      <c r="O149" s="255"/>
      <c r="P149" s="250"/>
      <c r="Q149" s="250"/>
      <c r="R149" s="269"/>
      <c r="S149" s="269"/>
      <c r="T149" s="269"/>
      <c r="U149" s="269"/>
      <c r="V149" s="269"/>
      <c r="W149" s="269"/>
      <c r="X149" s="269"/>
      <c r="Y149" s="270"/>
      <c r="Z149" s="269"/>
      <c r="AA149" s="269"/>
      <c r="AB149" s="269"/>
      <c r="AC149" s="269"/>
      <c r="AD149" s="250"/>
      <c r="AE149" s="251"/>
      <c r="AF149" s="251"/>
      <c r="AG149" s="251"/>
      <c r="AH149" s="251"/>
      <c r="AI149" s="251"/>
      <c r="AJ149" s="251"/>
      <c r="AK149" s="251"/>
      <c r="AL149" s="251"/>
      <c r="AM149" s="251"/>
      <c r="AN149" s="251"/>
      <c r="AO149" s="251"/>
      <c r="AP149" s="251"/>
      <c r="AQ149" s="251"/>
      <c r="AR149" s="251"/>
      <c r="AS149" s="251"/>
      <c r="AT149" s="251"/>
      <c r="AU149" s="251"/>
      <c r="AV149" s="251"/>
      <c r="AW149" s="251"/>
      <c r="AX149" s="251"/>
      <c r="AY149" s="251"/>
      <c r="AZ149" s="251"/>
      <c r="BA149" s="251"/>
      <c r="BB149" s="251"/>
      <c r="BC149" s="251"/>
      <c r="BD149" s="251"/>
      <c r="BE149" s="251"/>
      <c r="BF149" s="251"/>
      <c r="BG149" s="251"/>
      <c r="BH149" s="251"/>
      <c r="BI149" s="251"/>
      <c r="BJ149" s="251"/>
    </row>
    <row r="150" spans="3:62" ht="12.75"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1"/>
      <c r="Y150" s="251"/>
      <c r="Z150" s="251"/>
      <c r="AA150" s="251"/>
      <c r="AB150" s="251"/>
      <c r="AC150" s="251"/>
      <c r="AD150" s="251"/>
      <c r="AE150" s="251"/>
      <c r="AF150" s="251"/>
      <c r="AG150" s="251"/>
      <c r="AH150" s="251"/>
      <c r="AI150" s="251"/>
      <c r="AJ150" s="251"/>
      <c r="AK150" s="251"/>
      <c r="AL150" s="251"/>
      <c r="AM150" s="251"/>
      <c r="AN150" s="251"/>
      <c r="AO150" s="251"/>
      <c r="AP150" s="251"/>
      <c r="AQ150" s="251"/>
      <c r="AR150" s="251"/>
      <c r="AS150" s="251"/>
      <c r="AT150" s="251"/>
      <c r="AU150" s="251"/>
      <c r="AV150" s="251"/>
      <c r="AW150" s="251"/>
      <c r="AX150" s="251"/>
      <c r="AY150" s="251"/>
      <c r="AZ150" s="251"/>
      <c r="BA150" s="251"/>
      <c r="BB150" s="251"/>
      <c r="BC150" s="251"/>
      <c r="BD150" s="251"/>
      <c r="BE150" s="251"/>
      <c r="BF150" s="251"/>
      <c r="BG150" s="251"/>
      <c r="BH150" s="251"/>
      <c r="BI150" s="251"/>
      <c r="BJ150" s="251"/>
    </row>
    <row r="151" spans="3:62" ht="12.75"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251"/>
      <c r="U151" s="251"/>
      <c r="V151" s="251"/>
      <c r="W151" s="251"/>
      <c r="X151" s="251"/>
      <c r="Y151" s="251"/>
      <c r="Z151" s="251"/>
      <c r="AA151" s="251"/>
      <c r="AB151" s="251"/>
      <c r="AC151" s="251"/>
      <c r="AD151" s="251"/>
      <c r="AE151" s="251"/>
      <c r="AF151" s="251"/>
      <c r="AG151" s="251"/>
      <c r="AH151" s="251"/>
      <c r="AI151" s="251"/>
      <c r="AJ151" s="251"/>
      <c r="AK151" s="251"/>
      <c r="AL151" s="251"/>
      <c r="AM151" s="251"/>
      <c r="AN151" s="251"/>
      <c r="AO151" s="251"/>
      <c r="AP151" s="251"/>
      <c r="AQ151" s="251"/>
      <c r="AR151" s="251"/>
      <c r="AS151" s="251"/>
      <c r="AT151" s="251"/>
      <c r="AU151" s="251"/>
      <c r="AV151" s="251"/>
      <c r="AW151" s="251"/>
      <c r="AX151" s="251"/>
      <c r="AY151" s="251"/>
      <c r="AZ151" s="251"/>
      <c r="BA151" s="251"/>
      <c r="BB151" s="251"/>
      <c r="BC151" s="251"/>
      <c r="BD151" s="251"/>
      <c r="BE151" s="251"/>
      <c r="BF151" s="251"/>
      <c r="BG151" s="251"/>
      <c r="BH151" s="251"/>
      <c r="BI151" s="251"/>
      <c r="BJ151" s="251"/>
    </row>
    <row r="152" spans="3:62" ht="12.75">
      <c r="C152" s="251"/>
      <c r="D152" s="251"/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51"/>
      <c r="U152" s="251"/>
      <c r="V152" s="251"/>
      <c r="W152" s="251"/>
      <c r="X152" s="251"/>
      <c r="Y152" s="251"/>
      <c r="Z152" s="251"/>
      <c r="AA152" s="251"/>
      <c r="AB152" s="251"/>
      <c r="AC152" s="251"/>
      <c r="AD152" s="251"/>
      <c r="AE152" s="251"/>
      <c r="AF152" s="251"/>
      <c r="AG152" s="251"/>
      <c r="AH152" s="251"/>
      <c r="AI152" s="251"/>
      <c r="AJ152" s="251"/>
      <c r="AK152" s="251"/>
      <c r="AL152" s="251"/>
      <c r="AM152" s="251"/>
      <c r="AN152" s="251"/>
      <c r="AO152" s="251"/>
      <c r="AP152" s="251"/>
      <c r="AQ152" s="251"/>
      <c r="AR152" s="251"/>
      <c r="AS152" s="251"/>
      <c r="AT152" s="251"/>
      <c r="AU152" s="251"/>
      <c r="AV152" s="251"/>
      <c r="AW152" s="251"/>
      <c r="AX152" s="251"/>
      <c r="AY152" s="251"/>
      <c r="AZ152" s="251"/>
      <c r="BA152" s="251"/>
      <c r="BB152" s="251"/>
      <c r="BC152" s="251"/>
      <c r="BD152" s="251"/>
      <c r="BE152" s="251"/>
      <c r="BF152" s="251"/>
      <c r="BG152" s="251"/>
      <c r="BH152" s="251"/>
      <c r="BI152" s="251"/>
      <c r="BJ152" s="251"/>
    </row>
    <row r="153" spans="3:62" ht="12.75">
      <c r="C153" s="251"/>
      <c r="D153" s="251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51"/>
      <c r="U153" s="251"/>
      <c r="V153" s="251"/>
      <c r="W153" s="251"/>
      <c r="X153" s="251"/>
      <c r="Y153" s="251"/>
      <c r="Z153" s="251"/>
      <c r="AA153" s="251"/>
      <c r="AB153" s="251"/>
      <c r="AC153" s="251"/>
      <c r="AD153" s="251"/>
      <c r="AE153" s="251"/>
      <c r="AF153" s="251"/>
      <c r="AG153" s="251"/>
      <c r="AH153" s="251"/>
      <c r="AI153" s="251"/>
      <c r="AJ153" s="251"/>
      <c r="AK153" s="251"/>
      <c r="AL153" s="251"/>
      <c r="AM153" s="251"/>
      <c r="AN153" s="251"/>
      <c r="AO153" s="251"/>
      <c r="AP153" s="251"/>
      <c r="AQ153" s="251"/>
      <c r="AR153" s="251"/>
      <c r="AS153" s="251"/>
      <c r="AT153" s="251"/>
      <c r="AU153" s="251"/>
      <c r="AV153" s="251"/>
      <c r="AW153" s="251"/>
      <c r="AX153" s="251"/>
      <c r="AY153" s="251"/>
      <c r="AZ153" s="251"/>
      <c r="BA153" s="251"/>
      <c r="BB153" s="251"/>
      <c r="BC153" s="251"/>
      <c r="BD153" s="251"/>
      <c r="BE153" s="251"/>
      <c r="BF153" s="251"/>
      <c r="BG153" s="251"/>
      <c r="BH153" s="251"/>
      <c r="BI153" s="251"/>
      <c r="BJ153" s="251"/>
    </row>
    <row r="154" spans="3:62" ht="12.75">
      <c r="C154" s="251"/>
      <c r="D154" s="251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1"/>
      <c r="Q154" s="251"/>
      <c r="R154" s="251"/>
      <c r="S154" s="251"/>
      <c r="T154" s="251"/>
      <c r="U154" s="251"/>
      <c r="V154" s="251"/>
      <c r="W154" s="251"/>
      <c r="X154" s="251"/>
      <c r="Y154" s="251"/>
      <c r="Z154" s="251"/>
      <c r="AA154" s="251"/>
      <c r="AB154" s="251"/>
      <c r="AC154" s="251"/>
      <c r="AD154" s="251"/>
      <c r="AE154" s="251"/>
      <c r="AF154" s="251"/>
      <c r="AG154" s="251"/>
      <c r="AH154" s="251"/>
      <c r="AI154" s="251"/>
      <c r="AJ154" s="251"/>
      <c r="AK154" s="251"/>
      <c r="AL154" s="251"/>
      <c r="AM154" s="251"/>
      <c r="AN154" s="251"/>
      <c r="AO154" s="251"/>
      <c r="AP154" s="251"/>
      <c r="AQ154" s="251"/>
      <c r="AR154" s="251"/>
      <c r="AS154" s="251"/>
      <c r="AT154" s="251"/>
      <c r="AU154" s="251"/>
      <c r="AV154" s="251"/>
      <c r="AW154" s="251"/>
      <c r="AX154" s="251"/>
      <c r="AY154" s="251"/>
      <c r="AZ154" s="251"/>
      <c r="BA154" s="251"/>
      <c r="BB154" s="251"/>
      <c r="BC154" s="251"/>
      <c r="BD154" s="251"/>
      <c r="BE154" s="251"/>
      <c r="BF154" s="251"/>
      <c r="BG154" s="251"/>
      <c r="BH154" s="251"/>
      <c r="BI154" s="251"/>
      <c r="BJ154" s="251"/>
    </row>
    <row r="155" spans="3:62" ht="12.75">
      <c r="C155" s="251"/>
      <c r="D155" s="251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  <c r="T155" s="251"/>
      <c r="U155" s="251"/>
      <c r="V155" s="251"/>
      <c r="W155" s="251"/>
      <c r="X155" s="251"/>
      <c r="Y155" s="251"/>
      <c r="Z155" s="251"/>
      <c r="AA155" s="251"/>
      <c r="AB155" s="251"/>
      <c r="AC155" s="251"/>
      <c r="AD155" s="251"/>
      <c r="AE155" s="251"/>
      <c r="AF155" s="251"/>
      <c r="AG155" s="251"/>
      <c r="AH155" s="251"/>
      <c r="AI155" s="251"/>
      <c r="AJ155" s="251"/>
      <c r="AK155" s="251"/>
      <c r="AL155" s="251"/>
      <c r="AM155" s="251"/>
      <c r="AN155" s="251"/>
      <c r="AO155" s="251"/>
      <c r="AP155" s="251"/>
      <c r="AQ155" s="251"/>
      <c r="AR155" s="251"/>
      <c r="AS155" s="251"/>
      <c r="AT155" s="251"/>
      <c r="AU155" s="251"/>
      <c r="AV155" s="251"/>
      <c r="AW155" s="251"/>
      <c r="AX155" s="251"/>
      <c r="AY155" s="251"/>
      <c r="AZ155" s="251"/>
      <c r="BA155" s="251"/>
      <c r="BB155" s="251"/>
      <c r="BC155" s="251"/>
      <c r="BD155" s="251"/>
      <c r="BE155" s="251"/>
      <c r="BF155" s="251"/>
      <c r="BG155" s="251"/>
      <c r="BH155" s="251"/>
      <c r="BI155" s="251"/>
      <c r="BJ155" s="251"/>
    </row>
    <row r="156" spans="3:62" ht="12.75"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51"/>
      <c r="U156" s="251"/>
      <c r="V156" s="251"/>
      <c r="W156" s="251"/>
      <c r="X156" s="251"/>
      <c r="Y156" s="251"/>
      <c r="Z156" s="251"/>
      <c r="AA156" s="251"/>
      <c r="AB156" s="251"/>
      <c r="AC156" s="251"/>
      <c r="AD156" s="251"/>
      <c r="AE156" s="251"/>
      <c r="AF156" s="251"/>
      <c r="AG156" s="251"/>
      <c r="AH156" s="251"/>
      <c r="AI156" s="251"/>
      <c r="AJ156" s="251"/>
      <c r="AK156" s="251"/>
      <c r="AL156" s="251"/>
      <c r="AM156" s="251"/>
      <c r="AN156" s="251"/>
      <c r="AO156" s="251"/>
      <c r="AP156" s="251"/>
      <c r="AQ156" s="251"/>
      <c r="AR156" s="251"/>
      <c r="AS156" s="251"/>
      <c r="AT156" s="251"/>
      <c r="AU156" s="251"/>
      <c r="AV156" s="251"/>
      <c r="AW156" s="251"/>
      <c r="AX156" s="251"/>
      <c r="AY156" s="251"/>
      <c r="AZ156" s="251"/>
      <c r="BA156" s="251"/>
      <c r="BB156" s="251"/>
      <c r="BC156" s="251"/>
      <c r="BD156" s="251"/>
      <c r="BE156" s="251"/>
      <c r="BF156" s="251"/>
      <c r="BG156" s="251"/>
      <c r="BH156" s="251"/>
      <c r="BI156" s="251"/>
      <c r="BJ156" s="251"/>
    </row>
    <row r="157" spans="3:62" ht="12.75"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  <c r="Y157" s="251"/>
      <c r="Z157" s="251"/>
      <c r="AA157" s="251"/>
      <c r="AB157" s="251"/>
      <c r="AC157" s="251"/>
      <c r="AD157" s="251"/>
      <c r="AE157" s="251"/>
      <c r="AF157" s="251"/>
      <c r="AG157" s="251"/>
      <c r="AH157" s="251"/>
      <c r="AI157" s="251"/>
      <c r="AJ157" s="251"/>
      <c r="AK157" s="251"/>
      <c r="AL157" s="251"/>
      <c r="AM157" s="251"/>
      <c r="AN157" s="251"/>
      <c r="AO157" s="251"/>
      <c r="AP157" s="251"/>
      <c r="AQ157" s="251"/>
      <c r="AR157" s="251"/>
      <c r="AS157" s="251"/>
      <c r="AT157" s="251"/>
      <c r="AU157" s="251"/>
      <c r="AV157" s="251"/>
      <c r="AW157" s="251"/>
      <c r="AX157" s="251"/>
      <c r="AY157" s="251"/>
      <c r="AZ157" s="251"/>
      <c r="BA157" s="251"/>
      <c r="BB157" s="251"/>
      <c r="BC157" s="251"/>
      <c r="BD157" s="251"/>
      <c r="BE157" s="251"/>
      <c r="BF157" s="251"/>
      <c r="BG157" s="251"/>
      <c r="BH157" s="251"/>
      <c r="BI157" s="251"/>
      <c r="BJ157" s="251"/>
    </row>
    <row r="158" spans="3:62" ht="12.75">
      <c r="C158" s="251"/>
      <c r="D158" s="251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  <c r="T158" s="251"/>
      <c r="U158" s="251"/>
      <c r="V158" s="251"/>
      <c r="W158" s="251"/>
      <c r="X158" s="251"/>
      <c r="Y158" s="251"/>
      <c r="Z158" s="251"/>
      <c r="AA158" s="251"/>
      <c r="AB158" s="251"/>
      <c r="AC158" s="251"/>
      <c r="AD158" s="251"/>
      <c r="AE158" s="251"/>
      <c r="AF158" s="251"/>
      <c r="AG158" s="251"/>
      <c r="AH158" s="251"/>
      <c r="AI158" s="251"/>
      <c r="AJ158" s="251"/>
      <c r="AK158" s="251"/>
      <c r="AL158" s="251"/>
      <c r="AM158" s="251"/>
      <c r="AN158" s="251"/>
      <c r="AO158" s="251"/>
      <c r="AP158" s="251"/>
      <c r="AQ158" s="251"/>
      <c r="AR158" s="251"/>
      <c r="AS158" s="251"/>
      <c r="AT158" s="251"/>
      <c r="AU158" s="251"/>
      <c r="AV158" s="251"/>
      <c r="AW158" s="251"/>
      <c r="AX158" s="251"/>
      <c r="AY158" s="251"/>
      <c r="AZ158" s="251"/>
      <c r="BA158" s="251"/>
      <c r="BB158" s="251"/>
      <c r="BC158" s="251"/>
      <c r="BD158" s="251"/>
      <c r="BE158" s="251"/>
      <c r="BF158" s="251"/>
      <c r="BG158" s="251"/>
      <c r="BH158" s="251"/>
      <c r="BI158" s="251"/>
      <c r="BJ158" s="251"/>
    </row>
    <row r="159" spans="3:62" ht="12.75">
      <c r="C159" s="251"/>
      <c r="D159" s="251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  <c r="T159" s="251"/>
      <c r="U159" s="251"/>
      <c r="V159" s="251"/>
      <c r="W159" s="251"/>
      <c r="X159" s="251"/>
      <c r="Y159" s="251"/>
      <c r="Z159" s="251"/>
      <c r="AA159" s="251"/>
      <c r="AB159" s="251"/>
      <c r="AC159" s="251"/>
      <c r="AD159" s="251"/>
      <c r="AE159" s="251"/>
      <c r="AF159" s="251"/>
      <c r="AG159" s="251"/>
      <c r="AH159" s="251"/>
      <c r="AI159" s="251"/>
      <c r="AJ159" s="251"/>
      <c r="AK159" s="251"/>
      <c r="AL159" s="251"/>
      <c r="AM159" s="251"/>
      <c r="AN159" s="251"/>
      <c r="AO159" s="251"/>
      <c r="AP159" s="251"/>
      <c r="AQ159" s="251"/>
      <c r="AR159" s="251"/>
      <c r="AS159" s="251"/>
      <c r="AT159" s="251"/>
      <c r="AU159" s="251"/>
      <c r="AV159" s="251"/>
      <c r="AW159" s="251"/>
      <c r="AX159" s="251"/>
      <c r="AY159" s="251"/>
      <c r="AZ159" s="251"/>
      <c r="BA159" s="251"/>
      <c r="BB159" s="251"/>
      <c r="BC159" s="251"/>
      <c r="BD159" s="251"/>
      <c r="BE159" s="251"/>
      <c r="BF159" s="251"/>
      <c r="BG159" s="251"/>
      <c r="BH159" s="251"/>
      <c r="BI159" s="251"/>
      <c r="BJ159" s="251"/>
    </row>
    <row r="160" spans="3:62" ht="12.75">
      <c r="C160" s="251"/>
      <c r="D160" s="251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T160" s="251"/>
      <c r="U160" s="251"/>
      <c r="V160" s="251"/>
      <c r="W160" s="251"/>
      <c r="X160" s="251"/>
      <c r="Y160" s="251"/>
      <c r="Z160" s="251"/>
      <c r="AA160" s="251"/>
      <c r="AB160" s="251"/>
      <c r="AC160" s="251"/>
      <c r="AD160" s="251"/>
      <c r="AE160" s="251"/>
      <c r="AF160" s="251"/>
      <c r="AG160" s="251"/>
      <c r="AH160" s="251"/>
      <c r="AI160" s="251"/>
      <c r="AJ160" s="251"/>
      <c r="AK160" s="251"/>
      <c r="AL160" s="251"/>
      <c r="AM160" s="251"/>
      <c r="AN160" s="251"/>
      <c r="AO160" s="251"/>
      <c r="AP160" s="251"/>
      <c r="AQ160" s="251"/>
      <c r="AR160" s="251"/>
      <c r="AS160" s="251"/>
      <c r="AT160" s="251"/>
      <c r="AU160" s="251"/>
      <c r="AV160" s="251"/>
      <c r="AW160" s="251"/>
      <c r="AX160" s="251"/>
      <c r="AY160" s="251"/>
      <c r="AZ160" s="251"/>
      <c r="BA160" s="251"/>
      <c r="BB160" s="251"/>
      <c r="BC160" s="251"/>
      <c r="BD160" s="251"/>
      <c r="BE160" s="251"/>
      <c r="BF160" s="251"/>
      <c r="BG160" s="251"/>
      <c r="BH160" s="251"/>
      <c r="BI160" s="251"/>
      <c r="BJ160" s="251"/>
    </row>
    <row r="161" spans="3:62" ht="12.75"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</row>
    <row r="162" spans="3:62" ht="12.75">
      <c r="C162" s="251"/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1"/>
      <c r="Z162" s="251"/>
      <c r="AA162" s="251"/>
      <c r="AB162" s="251"/>
      <c r="AC162" s="251"/>
      <c r="AD162" s="251"/>
      <c r="AE162" s="251"/>
      <c r="AF162" s="251"/>
      <c r="AG162" s="251"/>
      <c r="AH162" s="251"/>
      <c r="AI162" s="251"/>
      <c r="AJ162" s="251"/>
      <c r="AK162" s="251"/>
      <c r="AL162" s="251"/>
      <c r="AM162" s="251"/>
      <c r="AN162" s="251"/>
      <c r="AO162" s="251"/>
      <c r="AP162" s="251"/>
      <c r="AQ162" s="251"/>
      <c r="AR162" s="251"/>
      <c r="AS162" s="251"/>
      <c r="AT162" s="251"/>
      <c r="AU162" s="251"/>
      <c r="AV162" s="251"/>
      <c r="AW162" s="251"/>
      <c r="AX162" s="251"/>
      <c r="AY162" s="251"/>
      <c r="AZ162" s="251"/>
      <c r="BA162" s="251"/>
      <c r="BB162" s="251"/>
      <c r="BC162" s="251"/>
      <c r="BD162" s="251"/>
      <c r="BE162" s="251"/>
      <c r="BF162" s="251"/>
      <c r="BG162" s="251"/>
      <c r="BH162" s="251"/>
      <c r="BI162" s="251"/>
      <c r="BJ162" s="251"/>
    </row>
    <row r="163" spans="3:62" ht="12.75">
      <c r="C163" s="251"/>
      <c r="D163" s="251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1"/>
      <c r="Z163" s="251"/>
      <c r="AA163" s="251"/>
      <c r="AB163" s="251"/>
      <c r="AC163" s="251"/>
      <c r="AD163" s="251"/>
      <c r="AE163" s="251"/>
      <c r="AF163" s="251"/>
      <c r="AG163" s="251"/>
      <c r="AH163" s="251"/>
      <c r="AI163" s="251"/>
      <c r="AJ163" s="251"/>
      <c r="AK163" s="251"/>
      <c r="AL163" s="251"/>
      <c r="AM163" s="251"/>
      <c r="AN163" s="251"/>
      <c r="AO163" s="251"/>
      <c r="AP163" s="251"/>
      <c r="AQ163" s="251"/>
      <c r="AR163" s="251"/>
      <c r="AS163" s="251"/>
      <c r="AT163" s="251"/>
      <c r="AU163" s="251"/>
      <c r="AV163" s="251"/>
      <c r="AW163" s="251"/>
      <c r="AX163" s="251"/>
      <c r="AY163" s="251"/>
      <c r="AZ163" s="251"/>
      <c r="BA163" s="251"/>
      <c r="BB163" s="251"/>
      <c r="BC163" s="251"/>
      <c r="BD163" s="251"/>
      <c r="BE163" s="251"/>
      <c r="BF163" s="251"/>
      <c r="BG163" s="251"/>
      <c r="BH163" s="251"/>
      <c r="BI163" s="251"/>
      <c r="BJ163" s="251"/>
    </row>
    <row r="164" spans="3:62" ht="12.75">
      <c r="C164" s="251"/>
      <c r="D164" s="251"/>
      <c r="E164" s="251"/>
      <c r="F164" s="251"/>
      <c r="G164" s="251"/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  <c r="T164" s="251"/>
      <c r="U164" s="251"/>
      <c r="V164" s="251"/>
      <c r="W164" s="251"/>
      <c r="X164" s="251"/>
      <c r="Y164" s="251"/>
      <c r="Z164" s="251"/>
      <c r="AA164" s="251"/>
      <c r="AB164" s="251"/>
      <c r="AC164" s="251"/>
      <c r="AD164" s="251"/>
      <c r="AE164" s="251"/>
      <c r="AF164" s="251"/>
      <c r="AG164" s="251"/>
      <c r="AH164" s="251"/>
      <c r="AI164" s="251"/>
      <c r="AJ164" s="251"/>
      <c r="AK164" s="251"/>
      <c r="AL164" s="251"/>
      <c r="AM164" s="251"/>
      <c r="AN164" s="251"/>
      <c r="AO164" s="251"/>
      <c r="AP164" s="251"/>
      <c r="AQ164" s="251"/>
      <c r="AR164" s="251"/>
      <c r="AS164" s="251"/>
      <c r="AT164" s="251"/>
      <c r="AU164" s="251"/>
      <c r="AV164" s="251"/>
      <c r="AW164" s="251"/>
      <c r="AX164" s="251"/>
      <c r="AY164" s="251"/>
      <c r="AZ164" s="251"/>
      <c r="BA164" s="251"/>
      <c r="BB164" s="251"/>
      <c r="BC164" s="251"/>
      <c r="BD164" s="251"/>
      <c r="BE164" s="251"/>
      <c r="BF164" s="251"/>
      <c r="BG164" s="251"/>
      <c r="BH164" s="251"/>
      <c r="BI164" s="251"/>
      <c r="BJ164" s="251"/>
    </row>
    <row r="165" spans="3:62" ht="12.75">
      <c r="C165" s="251"/>
      <c r="D165" s="251"/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  <c r="T165" s="251"/>
      <c r="U165" s="251"/>
      <c r="V165" s="251"/>
      <c r="W165" s="251"/>
      <c r="X165" s="251"/>
      <c r="Y165" s="251"/>
      <c r="Z165" s="251"/>
      <c r="AA165" s="251"/>
      <c r="AB165" s="251"/>
      <c r="AC165" s="251"/>
      <c r="AD165" s="251"/>
      <c r="AE165" s="251"/>
      <c r="AF165" s="251"/>
      <c r="AG165" s="251"/>
      <c r="AH165" s="251"/>
      <c r="AI165" s="251"/>
      <c r="AJ165" s="251"/>
      <c r="AK165" s="251"/>
      <c r="AL165" s="251"/>
      <c r="AM165" s="251"/>
      <c r="AN165" s="251"/>
      <c r="AO165" s="251"/>
      <c r="AP165" s="251"/>
      <c r="AQ165" s="251"/>
      <c r="AR165" s="251"/>
      <c r="AS165" s="251"/>
      <c r="AT165" s="251"/>
      <c r="AU165" s="251"/>
      <c r="AV165" s="251"/>
      <c r="AW165" s="251"/>
      <c r="AX165" s="251"/>
      <c r="AY165" s="251"/>
      <c r="AZ165" s="251"/>
      <c r="BA165" s="251"/>
      <c r="BB165" s="251"/>
      <c r="BC165" s="251"/>
      <c r="BD165" s="251"/>
      <c r="BE165" s="251"/>
      <c r="BF165" s="251"/>
      <c r="BG165" s="251"/>
      <c r="BH165" s="251"/>
      <c r="BI165" s="251"/>
      <c r="BJ165" s="251"/>
    </row>
    <row r="166" spans="3:62" ht="12.75">
      <c r="C166" s="251"/>
      <c r="D166" s="251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1"/>
      <c r="Z166" s="251"/>
      <c r="AA166" s="251"/>
      <c r="AB166" s="251"/>
      <c r="AC166" s="251"/>
      <c r="AD166" s="251"/>
      <c r="AE166" s="251"/>
      <c r="AF166" s="251"/>
      <c r="AG166" s="251"/>
      <c r="AH166" s="251"/>
      <c r="AI166" s="251"/>
      <c r="AJ166" s="251"/>
      <c r="AK166" s="251"/>
      <c r="AL166" s="251"/>
      <c r="AM166" s="251"/>
      <c r="AN166" s="251"/>
      <c r="AO166" s="251"/>
      <c r="AP166" s="251"/>
      <c r="AQ166" s="251"/>
      <c r="AR166" s="251"/>
      <c r="AS166" s="251"/>
      <c r="AT166" s="251"/>
      <c r="AU166" s="251"/>
      <c r="AV166" s="251"/>
      <c r="AW166" s="251"/>
      <c r="AX166" s="251"/>
      <c r="AY166" s="251"/>
      <c r="AZ166" s="251"/>
      <c r="BA166" s="251"/>
      <c r="BB166" s="251"/>
      <c r="BC166" s="251"/>
      <c r="BD166" s="251"/>
      <c r="BE166" s="251"/>
      <c r="BF166" s="251"/>
      <c r="BG166" s="251"/>
      <c r="BH166" s="251"/>
      <c r="BI166" s="251"/>
      <c r="BJ166" s="251"/>
    </row>
    <row r="167" spans="3:62" ht="12.75">
      <c r="C167" s="251"/>
      <c r="D167" s="251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V167" s="251"/>
      <c r="W167" s="251"/>
      <c r="X167" s="251"/>
      <c r="Y167" s="251"/>
      <c r="Z167" s="251"/>
      <c r="AA167" s="251"/>
      <c r="AB167" s="251"/>
      <c r="AC167" s="251"/>
      <c r="AD167" s="251"/>
      <c r="AE167" s="251"/>
      <c r="AF167" s="251"/>
      <c r="AG167" s="251"/>
      <c r="AH167" s="251"/>
      <c r="AI167" s="251"/>
      <c r="AJ167" s="251"/>
      <c r="AK167" s="251"/>
      <c r="AL167" s="251"/>
      <c r="AM167" s="251"/>
      <c r="AN167" s="251"/>
      <c r="AO167" s="251"/>
      <c r="AP167" s="251"/>
      <c r="AQ167" s="251"/>
      <c r="AR167" s="251"/>
      <c r="AS167" s="251"/>
      <c r="AT167" s="251"/>
      <c r="AU167" s="251"/>
      <c r="AV167" s="251"/>
      <c r="AW167" s="251"/>
      <c r="AX167" s="251"/>
      <c r="AY167" s="251"/>
      <c r="AZ167" s="251"/>
      <c r="BA167" s="251"/>
      <c r="BB167" s="251"/>
      <c r="BC167" s="251"/>
      <c r="BD167" s="251"/>
      <c r="BE167" s="251"/>
      <c r="BF167" s="251"/>
      <c r="BG167" s="251"/>
      <c r="BH167" s="251"/>
      <c r="BI167" s="251"/>
      <c r="BJ167" s="251"/>
    </row>
    <row r="168" spans="3:62" ht="12.75">
      <c r="C168" s="251"/>
      <c r="D168" s="251"/>
      <c r="E168" s="251"/>
      <c r="F168" s="251"/>
      <c r="G168" s="251"/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  <c r="T168" s="251"/>
      <c r="U168" s="251"/>
      <c r="V168" s="251"/>
      <c r="W168" s="251"/>
      <c r="X168" s="251"/>
      <c r="Y168" s="251"/>
      <c r="Z168" s="251"/>
      <c r="AA168" s="251"/>
      <c r="AB168" s="251"/>
      <c r="AC168" s="251"/>
      <c r="AD168" s="251"/>
      <c r="AE168" s="251"/>
      <c r="AF168" s="251"/>
      <c r="AG168" s="251"/>
      <c r="AH168" s="251"/>
      <c r="AI168" s="251"/>
      <c r="AJ168" s="251"/>
      <c r="AK168" s="251"/>
      <c r="AL168" s="251"/>
      <c r="AM168" s="251"/>
      <c r="AN168" s="251"/>
      <c r="AO168" s="251"/>
      <c r="AP168" s="251"/>
      <c r="AQ168" s="251"/>
      <c r="AR168" s="251"/>
      <c r="AS168" s="251"/>
      <c r="AT168" s="251"/>
      <c r="AU168" s="251"/>
      <c r="AV168" s="251"/>
      <c r="AW168" s="251"/>
      <c r="AX168" s="251"/>
      <c r="AY168" s="251"/>
      <c r="AZ168" s="251"/>
      <c r="BA168" s="251"/>
      <c r="BB168" s="251"/>
      <c r="BC168" s="251"/>
      <c r="BD168" s="251"/>
      <c r="BE168" s="251"/>
      <c r="BF168" s="251"/>
      <c r="BG168" s="251"/>
      <c r="BH168" s="251"/>
      <c r="BI168" s="251"/>
      <c r="BJ168" s="251"/>
    </row>
    <row r="169" spans="3:62" ht="12.75">
      <c r="C169" s="251"/>
      <c r="D169" s="251"/>
      <c r="E169" s="251"/>
      <c r="F169" s="251"/>
      <c r="G169" s="251"/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  <c r="T169" s="251"/>
      <c r="U169" s="251"/>
      <c r="V169" s="251"/>
      <c r="W169" s="251"/>
      <c r="X169" s="251"/>
      <c r="Y169" s="251"/>
      <c r="Z169" s="251"/>
      <c r="AA169" s="251"/>
      <c r="AB169" s="251"/>
      <c r="AC169" s="251"/>
      <c r="AD169" s="251"/>
      <c r="AE169" s="251"/>
      <c r="AF169" s="251"/>
      <c r="AG169" s="251"/>
      <c r="AH169" s="251"/>
      <c r="AI169" s="251"/>
      <c r="AJ169" s="251"/>
      <c r="AK169" s="251"/>
      <c r="AL169" s="251"/>
      <c r="AM169" s="251"/>
      <c r="AN169" s="251"/>
      <c r="AO169" s="251"/>
      <c r="AP169" s="251"/>
      <c r="AQ169" s="251"/>
      <c r="AR169" s="251"/>
      <c r="AS169" s="251"/>
      <c r="AT169" s="251"/>
      <c r="AU169" s="251"/>
      <c r="AV169" s="251"/>
      <c r="AW169" s="251"/>
      <c r="AX169" s="251"/>
      <c r="AY169" s="251"/>
      <c r="AZ169" s="251"/>
      <c r="BA169" s="251"/>
      <c r="BB169" s="251"/>
      <c r="BC169" s="251"/>
      <c r="BD169" s="251"/>
      <c r="BE169" s="251"/>
      <c r="BF169" s="251"/>
      <c r="BG169" s="251"/>
      <c r="BH169" s="251"/>
      <c r="BI169" s="251"/>
      <c r="BJ169" s="251"/>
    </row>
    <row r="170" spans="3:62" ht="12.75">
      <c r="C170" s="251"/>
      <c r="D170" s="251"/>
      <c r="E170" s="251"/>
      <c r="F170" s="251"/>
      <c r="G170" s="251"/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  <c r="T170" s="251"/>
      <c r="U170" s="251"/>
      <c r="V170" s="251"/>
      <c r="W170" s="251"/>
      <c r="X170" s="251"/>
      <c r="Y170" s="251"/>
      <c r="Z170" s="251"/>
      <c r="AA170" s="251"/>
      <c r="AB170" s="251"/>
      <c r="AC170" s="251"/>
      <c r="AD170" s="251"/>
      <c r="AE170" s="251"/>
      <c r="AF170" s="251"/>
      <c r="AG170" s="251"/>
      <c r="AH170" s="251"/>
      <c r="AI170" s="251"/>
      <c r="AJ170" s="251"/>
      <c r="AK170" s="251"/>
      <c r="AL170" s="251"/>
      <c r="AM170" s="251"/>
      <c r="AN170" s="251"/>
      <c r="AO170" s="251"/>
      <c r="AP170" s="251"/>
      <c r="AQ170" s="251"/>
      <c r="AR170" s="251"/>
      <c r="AS170" s="251"/>
      <c r="AT170" s="251"/>
      <c r="AU170" s="251"/>
      <c r="AV170" s="251"/>
      <c r="AW170" s="251"/>
      <c r="AX170" s="251"/>
      <c r="AY170" s="251"/>
      <c r="AZ170" s="251"/>
      <c r="BA170" s="251"/>
      <c r="BB170" s="251"/>
      <c r="BC170" s="251"/>
      <c r="BD170" s="251"/>
      <c r="BE170" s="251"/>
      <c r="BF170" s="251"/>
      <c r="BG170" s="251"/>
      <c r="BH170" s="251"/>
      <c r="BI170" s="251"/>
      <c r="BJ170" s="251"/>
    </row>
    <row r="171" spans="3:62" ht="12.75">
      <c r="C171" s="251"/>
      <c r="D171" s="251"/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51"/>
      <c r="U171" s="251"/>
      <c r="V171" s="251"/>
      <c r="W171" s="251"/>
      <c r="X171" s="251"/>
      <c r="Y171" s="251"/>
      <c r="Z171" s="251"/>
      <c r="AA171" s="251"/>
      <c r="AB171" s="251"/>
      <c r="AC171" s="251"/>
      <c r="AD171" s="251"/>
      <c r="AE171" s="251"/>
      <c r="AF171" s="251"/>
      <c r="AG171" s="251"/>
      <c r="AH171" s="251"/>
      <c r="AI171" s="251"/>
      <c r="AJ171" s="251"/>
      <c r="AK171" s="251"/>
      <c r="AL171" s="251"/>
      <c r="AM171" s="251"/>
      <c r="AN171" s="251"/>
      <c r="AO171" s="251"/>
      <c r="AP171" s="251"/>
      <c r="AQ171" s="251"/>
      <c r="AR171" s="251"/>
      <c r="AS171" s="251"/>
      <c r="AT171" s="251"/>
      <c r="AU171" s="251"/>
      <c r="AV171" s="251"/>
      <c r="AW171" s="251"/>
      <c r="AX171" s="251"/>
      <c r="AY171" s="251"/>
      <c r="AZ171" s="251"/>
      <c r="BA171" s="251"/>
      <c r="BB171" s="251"/>
      <c r="BC171" s="251"/>
      <c r="BD171" s="251"/>
      <c r="BE171" s="251"/>
      <c r="BF171" s="251"/>
      <c r="BG171" s="251"/>
      <c r="BH171" s="251"/>
      <c r="BI171" s="251"/>
      <c r="BJ171" s="251"/>
    </row>
    <row r="172" spans="3:62" ht="12.75"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1"/>
      <c r="Z172" s="251"/>
      <c r="AA172" s="251"/>
      <c r="AB172" s="251"/>
      <c r="AC172" s="251"/>
      <c r="AD172" s="251"/>
      <c r="AE172" s="251"/>
      <c r="AF172" s="251"/>
      <c r="AG172" s="251"/>
      <c r="AH172" s="251"/>
      <c r="AI172" s="251"/>
      <c r="AJ172" s="251"/>
      <c r="AK172" s="251"/>
      <c r="AL172" s="251"/>
      <c r="AM172" s="251"/>
      <c r="AN172" s="251"/>
      <c r="AO172" s="251"/>
      <c r="AP172" s="251"/>
      <c r="AQ172" s="251"/>
      <c r="AR172" s="251"/>
      <c r="AS172" s="251"/>
      <c r="AT172" s="251"/>
      <c r="AU172" s="251"/>
      <c r="AV172" s="251"/>
      <c r="AW172" s="251"/>
      <c r="AX172" s="251"/>
      <c r="AY172" s="251"/>
      <c r="AZ172" s="251"/>
      <c r="BA172" s="251"/>
      <c r="BB172" s="251"/>
      <c r="BC172" s="251"/>
      <c r="BD172" s="251"/>
      <c r="BE172" s="251"/>
      <c r="BF172" s="251"/>
      <c r="BG172" s="251"/>
      <c r="BH172" s="251"/>
      <c r="BI172" s="251"/>
      <c r="BJ172" s="251"/>
    </row>
    <row r="173" spans="3:62" ht="12.75">
      <c r="C173" s="251"/>
      <c r="D173" s="251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1"/>
      <c r="Z173" s="251"/>
      <c r="AA173" s="251"/>
      <c r="AB173" s="251"/>
      <c r="AC173" s="251"/>
      <c r="AD173" s="251"/>
      <c r="AE173" s="251"/>
      <c r="AF173" s="251"/>
      <c r="AG173" s="251"/>
      <c r="AH173" s="251"/>
      <c r="AI173" s="251"/>
      <c r="AJ173" s="251"/>
      <c r="AK173" s="251"/>
      <c r="AL173" s="251"/>
      <c r="AM173" s="251"/>
      <c r="AN173" s="251"/>
      <c r="AO173" s="251"/>
      <c r="AP173" s="251"/>
      <c r="AQ173" s="251"/>
      <c r="AR173" s="251"/>
      <c r="AS173" s="251"/>
      <c r="AT173" s="251"/>
      <c r="AU173" s="251"/>
      <c r="AV173" s="251"/>
      <c r="AW173" s="251"/>
      <c r="AX173" s="251"/>
      <c r="AY173" s="251"/>
      <c r="AZ173" s="251"/>
      <c r="BA173" s="251"/>
      <c r="BB173" s="251"/>
      <c r="BC173" s="251"/>
      <c r="BD173" s="251"/>
      <c r="BE173" s="251"/>
      <c r="BF173" s="251"/>
      <c r="BG173" s="251"/>
      <c r="BH173" s="251"/>
      <c r="BI173" s="251"/>
      <c r="BJ173" s="251"/>
    </row>
    <row r="174" spans="3:62" ht="12.75">
      <c r="C174" s="251"/>
      <c r="D174" s="251"/>
      <c r="E174" s="251"/>
      <c r="F174" s="251"/>
      <c r="G174" s="251"/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  <c r="T174" s="251"/>
      <c r="U174" s="251"/>
      <c r="V174" s="251"/>
      <c r="W174" s="251"/>
      <c r="X174" s="251"/>
      <c r="Y174" s="251"/>
      <c r="Z174" s="251"/>
      <c r="AA174" s="251"/>
      <c r="AB174" s="251"/>
      <c r="AC174" s="251"/>
      <c r="AD174" s="251"/>
      <c r="AE174" s="251"/>
      <c r="AF174" s="251"/>
      <c r="AG174" s="251"/>
      <c r="AH174" s="251"/>
      <c r="AI174" s="251"/>
      <c r="AJ174" s="251"/>
      <c r="AK174" s="251"/>
      <c r="AL174" s="251"/>
      <c r="AM174" s="251"/>
      <c r="AN174" s="251"/>
      <c r="AO174" s="251"/>
      <c r="AP174" s="251"/>
      <c r="AQ174" s="251"/>
      <c r="AR174" s="251"/>
      <c r="AS174" s="251"/>
      <c r="AT174" s="251"/>
      <c r="AU174" s="251"/>
      <c r="AV174" s="251"/>
      <c r="AW174" s="251"/>
      <c r="AX174" s="251"/>
      <c r="AY174" s="251"/>
      <c r="AZ174" s="251"/>
      <c r="BA174" s="251"/>
      <c r="BB174" s="251"/>
      <c r="BC174" s="251"/>
      <c r="BD174" s="251"/>
      <c r="BE174" s="251"/>
      <c r="BF174" s="251"/>
      <c r="BG174" s="251"/>
      <c r="BH174" s="251"/>
      <c r="BI174" s="251"/>
      <c r="BJ174" s="251"/>
    </row>
    <row r="175" spans="3:62" ht="12.75">
      <c r="C175" s="251"/>
      <c r="D175" s="251"/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  <c r="T175" s="251"/>
      <c r="U175" s="251"/>
      <c r="V175" s="251"/>
      <c r="W175" s="251"/>
      <c r="X175" s="251"/>
      <c r="Y175" s="251"/>
      <c r="Z175" s="251"/>
      <c r="AA175" s="251"/>
      <c r="AB175" s="251"/>
      <c r="AC175" s="251"/>
      <c r="AD175" s="251"/>
      <c r="AE175" s="251"/>
      <c r="AF175" s="251"/>
      <c r="AG175" s="251"/>
      <c r="AH175" s="251"/>
      <c r="AI175" s="251"/>
      <c r="AJ175" s="251"/>
      <c r="AK175" s="251"/>
      <c r="AL175" s="251"/>
      <c r="AM175" s="251"/>
      <c r="AN175" s="251"/>
      <c r="AO175" s="251"/>
      <c r="AP175" s="251"/>
      <c r="AQ175" s="251"/>
      <c r="AR175" s="251"/>
      <c r="AS175" s="251"/>
      <c r="AT175" s="251"/>
      <c r="AU175" s="251"/>
      <c r="AV175" s="251"/>
      <c r="AW175" s="251"/>
      <c r="AX175" s="251"/>
      <c r="AY175" s="251"/>
      <c r="AZ175" s="251"/>
      <c r="BA175" s="251"/>
      <c r="BB175" s="251"/>
      <c r="BC175" s="251"/>
      <c r="BD175" s="251"/>
      <c r="BE175" s="251"/>
      <c r="BF175" s="251"/>
      <c r="BG175" s="251"/>
      <c r="BH175" s="251"/>
      <c r="BI175" s="251"/>
      <c r="BJ175" s="251"/>
    </row>
    <row r="176" spans="3:62" ht="12.75">
      <c r="C176" s="251"/>
      <c r="D176" s="251"/>
      <c r="E176" s="251"/>
      <c r="F176" s="251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T176" s="251"/>
      <c r="U176" s="251"/>
      <c r="V176" s="251"/>
      <c r="W176" s="251"/>
      <c r="X176" s="251"/>
      <c r="Y176" s="251"/>
      <c r="Z176" s="251"/>
      <c r="AA176" s="251"/>
      <c r="AB176" s="251"/>
      <c r="AC176" s="251"/>
      <c r="AD176" s="251"/>
      <c r="AE176" s="251"/>
      <c r="AF176" s="251"/>
      <c r="AG176" s="251"/>
      <c r="AH176" s="251"/>
      <c r="AI176" s="251"/>
      <c r="AJ176" s="251"/>
      <c r="AK176" s="251"/>
      <c r="AL176" s="251"/>
      <c r="AM176" s="251"/>
      <c r="AN176" s="251"/>
      <c r="AO176" s="251"/>
      <c r="AP176" s="251"/>
      <c r="AQ176" s="251"/>
      <c r="AR176" s="251"/>
      <c r="AS176" s="251"/>
      <c r="AT176" s="251"/>
      <c r="AU176" s="251"/>
      <c r="AV176" s="251"/>
      <c r="AW176" s="251"/>
      <c r="AX176" s="251"/>
      <c r="AY176" s="251"/>
      <c r="AZ176" s="251"/>
      <c r="BA176" s="251"/>
      <c r="BB176" s="251"/>
      <c r="BC176" s="251"/>
      <c r="BD176" s="251"/>
      <c r="BE176" s="251"/>
      <c r="BF176" s="251"/>
      <c r="BG176" s="251"/>
      <c r="BH176" s="251"/>
      <c r="BI176" s="251"/>
      <c r="BJ176" s="251"/>
    </row>
    <row r="177" spans="3:62" ht="12.75">
      <c r="C177" s="251"/>
      <c r="D177" s="251"/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  <c r="V177" s="251"/>
      <c r="W177" s="251"/>
      <c r="X177" s="251"/>
      <c r="Y177" s="251"/>
      <c r="Z177" s="251"/>
      <c r="AA177" s="251"/>
      <c r="AB177" s="251"/>
      <c r="AC177" s="251"/>
      <c r="AD177" s="251"/>
      <c r="AE177" s="251"/>
      <c r="AF177" s="251"/>
      <c r="AG177" s="251"/>
      <c r="AH177" s="251"/>
      <c r="AI177" s="251"/>
      <c r="AJ177" s="251"/>
      <c r="AK177" s="251"/>
      <c r="AL177" s="251"/>
      <c r="AM177" s="251"/>
      <c r="AN177" s="251"/>
      <c r="AO177" s="251"/>
      <c r="AP177" s="251"/>
      <c r="AQ177" s="251"/>
      <c r="AR177" s="251"/>
      <c r="AS177" s="251"/>
      <c r="AT177" s="251"/>
      <c r="AU177" s="251"/>
      <c r="AV177" s="251"/>
      <c r="AW177" s="251"/>
      <c r="AX177" s="251"/>
      <c r="AY177" s="251"/>
      <c r="AZ177" s="251"/>
      <c r="BA177" s="251"/>
      <c r="BB177" s="251"/>
      <c r="BC177" s="251"/>
      <c r="BD177" s="251"/>
      <c r="BE177" s="251"/>
      <c r="BF177" s="251"/>
      <c r="BG177" s="251"/>
      <c r="BH177" s="251"/>
      <c r="BI177" s="251"/>
      <c r="BJ177" s="251"/>
    </row>
    <row r="178" spans="3:62" ht="12.75"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  <c r="Y178" s="251"/>
      <c r="Z178" s="251"/>
      <c r="AA178" s="251"/>
      <c r="AB178" s="251"/>
      <c r="AC178" s="251"/>
      <c r="AD178" s="251"/>
      <c r="AE178" s="251"/>
      <c r="AF178" s="251"/>
      <c r="AG178" s="251"/>
      <c r="AH178" s="251"/>
      <c r="AI178" s="251"/>
      <c r="AJ178" s="251"/>
      <c r="AK178" s="251"/>
      <c r="AL178" s="251"/>
      <c r="AM178" s="251"/>
      <c r="AN178" s="251"/>
      <c r="AO178" s="251"/>
      <c r="AP178" s="251"/>
      <c r="AQ178" s="251"/>
      <c r="AR178" s="251"/>
      <c r="AS178" s="251"/>
      <c r="AT178" s="251"/>
      <c r="AU178" s="251"/>
      <c r="AV178" s="251"/>
      <c r="AW178" s="251"/>
      <c r="AX178" s="251"/>
      <c r="AY178" s="251"/>
      <c r="AZ178" s="251"/>
      <c r="BA178" s="251"/>
      <c r="BB178" s="251"/>
      <c r="BC178" s="251"/>
      <c r="BD178" s="251"/>
      <c r="BE178" s="251"/>
      <c r="BF178" s="251"/>
      <c r="BG178" s="251"/>
      <c r="BH178" s="251"/>
      <c r="BI178" s="251"/>
      <c r="BJ178" s="251"/>
    </row>
  </sheetData>
  <sheetProtection sheet="1" objects="1" scenarios="1" selectLockedCells="1"/>
  <mergeCells count="85">
    <mergeCell ref="K2:Q4"/>
    <mergeCell ref="K7:Q7"/>
    <mergeCell ref="D66:O67"/>
    <mergeCell ref="D71:O72"/>
    <mergeCell ref="D52:U53"/>
    <mergeCell ref="N45:R45"/>
    <mergeCell ref="R31:U31"/>
    <mergeCell ref="D37:O37"/>
    <mergeCell ref="R37:U37"/>
    <mergeCell ref="C4:I6"/>
    <mergeCell ref="E143:U143"/>
    <mergeCell ref="J14:N14"/>
    <mergeCell ref="D40:F40"/>
    <mergeCell ref="D42:F42"/>
    <mergeCell ref="N47:R47"/>
    <mergeCell ref="D69:O69"/>
    <mergeCell ref="D60:L60"/>
    <mergeCell ref="D77:O77"/>
    <mergeCell ref="E140:U140"/>
    <mergeCell ref="E141:U141"/>
    <mergeCell ref="E142:U142"/>
    <mergeCell ref="D62:L62"/>
    <mergeCell ref="O62:S62"/>
    <mergeCell ref="E133:U133"/>
    <mergeCell ref="E134:U134"/>
    <mergeCell ref="E138:U138"/>
    <mergeCell ref="E139:U139"/>
    <mergeCell ref="E131:U131"/>
    <mergeCell ref="E132:U132"/>
    <mergeCell ref="E103:U103"/>
    <mergeCell ref="E114:U114"/>
    <mergeCell ref="E115:U115"/>
    <mergeCell ref="E112:U112"/>
    <mergeCell ref="E113:U113"/>
    <mergeCell ref="E108:U108"/>
    <mergeCell ref="E109:U109"/>
    <mergeCell ref="E110:U110"/>
    <mergeCell ref="E111:U111"/>
    <mergeCell ref="D31:O31"/>
    <mergeCell ref="W31:AB31"/>
    <mergeCell ref="D25:O25"/>
    <mergeCell ref="R25:U25"/>
    <mergeCell ref="Z62:AA62"/>
    <mergeCell ref="Q77:U77"/>
    <mergeCell ref="X77:AB77"/>
    <mergeCell ref="C10:AC10"/>
    <mergeCell ref="C11:AB11"/>
    <mergeCell ref="D18:Q19"/>
    <mergeCell ref="D23:Q23"/>
    <mergeCell ref="W23:AB23"/>
    <mergeCell ref="Z37:AB37"/>
    <mergeCell ref="D35:Q35"/>
    <mergeCell ref="W25:AB25"/>
    <mergeCell ref="D29:Q29"/>
    <mergeCell ref="W29:AB29"/>
    <mergeCell ref="E124:U124"/>
    <mergeCell ref="E125:U125"/>
    <mergeCell ref="E126:U126"/>
    <mergeCell ref="E129:U129"/>
    <mergeCell ref="E130:U130"/>
    <mergeCell ref="W53:Z53"/>
    <mergeCell ref="Q79:U79"/>
    <mergeCell ref="T84:AA84"/>
    <mergeCell ref="X79:AB79"/>
    <mergeCell ref="E105:U105"/>
    <mergeCell ref="E128:U128"/>
    <mergeCell ref="E118:U118"/>
    <mergeCell ref="E119:U119"/>
    <mergeCell ref="E122:U122"/>
    <mergeCell ref="E123:U123"/>
    <mergeCell ref="E137:U137"/>
    <mergeCell ref="E120:U120"/>
    <mergeCell ref="E121:U121"/>
    <mergeCell ref="E135:U135"/>
    <mergeCell ref="E136:U136"/>
    <mergeCell ref="E102:U102"/>
    <mergeCell ref="D74:O74"/>
    <mergeCell ref="E101:U101"/>
    <mergeCell ref="E127:U127"/>
    <mergeCell ref="E84:I84"/>
    <mergeCell ref="E116:U116"/>
    <mergeCell ref="E117:U117"/>
    <mergeCell ref="E106:U106"/>
    <mergeCell ref="E107:U107"/>
    <mergeCell ref="E104:U104"/>
  </mergeCells>
  <dataValidations count="30">
    <dataValidation type="list" allowBlank="1" showInputMessage="1" showErrorMessage="1" sqref="D52:P53">
      <formula1>(G90:G92)</formula1>
    </dataValidation>
    <dataValidation errorStyle="information" type="list" allowBlank="1" showInputMessage="1" sqref="W53">
      <formula1>(P95:P97)</formula1>
    </dataValidation>
    <dataValidation errorStyle="warning" type="list" showInputMessage="1" showErrorMessage="1" promptTitle="Směrový kód banky" prompt="Uveďte směrový kód banky." sqref="Z62:AA62">
      <formula1>(W101:W141)</formula1>
    </dataValidation>
    <dataValidation type="list" allowBlank="1" showInputMessage="1" showErrorMessage="1" sqref="AB67 AB72">
      <formula1>"12,-,"</formula1>
    </dataValidation>
    <dataValidation type="list" allowBlank="1" showInputMessage="1" showErrorMessage="1" sqref="AA67 AA72">
      <formula1>"11,-,"</formula1>
    </dataValidation>
    <dataValidation type="list" allowBlank="1" showInputMessage="1" showErrorMessage="1" sqref="Z67 Z72">
      <formula1>"10,-,"</formula1>
    </dataValidation>
    <dataValidation type="list" allowBlank="1" showInputMessage="1" showErrorMessage="1" sqref="Y67 Y72">
      <formula1>"9,-,"</formula1>
    </dataValidation>
    <dataValidation type="list" allowBlank="1" showInputMessage="1" showErrorMessage="1" sqref="X67 X72">
      <formula1>"8,-,"</formula1>
    </dataValidation>
    <dataValidation type="list" allowBlank="1" showInputMessage="1" showErrorMessage="1" sqref="W67 W72">
      <formula1>"7,-,"</formula1>
    </dataValidation>
    <dataValidation type="list" allowBlank="1" showInputMessage="1" showErrorMessage="1" sqref="V67 V72">
      <formula1>"6,-,"</formula1>
    </dataValidation>
    <dataValidation type="list" allowBlank="1" showInputMessage="1" showErrorMessage="1" sqref="U67 U72">
      <formula1>"5,-,"</formula1>
    </dataValidation>
    <dataValidation type="list" allowBlank="1" showInputMessage="1" showErrorMessage="1" sqref="T67 T72">
      <formula1>"4,-,"</formula1>
    </dataValidation>
    <dataValidation type="list" allowBlank="1" showInputMessage="1" showErrorMessage="1" sqref="S67 S72">
      <formula1>"3,-,"</formula1>
    </dataValidation>
    <dataValidation type="list" allowBlank="1" showInputMessage="1" showErrorMessage="1" sqref="R67 R72">
      <formula1>"2,-,"</formula1>
    </dataValidation>
    <dataValidation type="list" allowBlank="1" showInputMessage="1" showErrorMessage="1" sqref="Q67 Q72">
      <formula1>"1,-,"</formula1>
    </dataValidation>
    <dataValidation type="list" allowBlank="1" showInputMessage="1" showErrorMessage="1" promptTitle="Daňový poradce" prompt="Mám&#10;Nemám&#10;" sqref="D40:F40">
      <formula1>"MÁM,NEMÁM,"</formula1>
    </dataValidation>
    <dataValidation type="list" allowBlank="1" showInputMessage="1" showErrorMessage="1" promptTitle="Daňové přiznání" prompt="Mám&#10;Nemám&#10;" sqref="D42:F42">
      <formula1>"MÁM,NEMÁM,"</formula1>
    </dataValidation>
    <dataValidation type="list" allowBlank="1" showInputMessage="1" showErrorMessage="1" promptTitle="Typ Přehledu" prompt="Řádný &#10;Opravný&#10;" sqref="J14">
      <formula1>"ŘÁDNÝ,OPRAVNÝ,"</formula1>
    </dataValidation>
    <dataValidation allowBlank="1" showInputMessage="1" showErrorMessage="1" promptTitle="Číslo pojištěnce" sqref="S18:Y19 Z18 AA18:AB19"/>
    <dataValidation type="list" allowBlank="1" showInputMessage="1" showErrorMessage="1" promptTitle="Platba záloh na pojistné" prompt="Vyplňte v případě placení záloh na pojistné poštovní poukázkou&#10;" sqref="D60:L60">
      <formula1>"Poštovní poukázkou. Žádám o zaslání, - ,"</formula1>
    </dataValidation>
    <dataValidation type="list" allowBlank="1" showInputMessage="1" showErrorMessage="1" promptTitle="Platba pojistného" prompt="Vyplňte v případě placení  záloh na pojistné bezhotovostním převodem z účtu.&#10;" sqref="D62:L62">
      <formula1>"Bezhotovostním převodem z účtu, - ,"</formula1>
    </dataValidation>
    <dataValidation type="list" allowBlank="1" showInputMessage="1" showErrorMessage="1" promptTitle="Počet poštovních poukázek" prompt="Uveďte počet kusů poštovních poukázek (max 13)&#10;" sqref="Q60">
      <formula1>"0,1,2,3,4,5,6,7,8,9,10,11,12,13,"</formula1>
    </dataValidation>
    <dataValidation allowBlank="1" showInputMessage="1" showErrorMessage="1" promptTitle="Číslo účtu" prompt="Uveďte číslo účtu, ze kterého budete bezhotovostně hradit zálohy na pojistné.&#10;" sqref="O62:S62"/>
    <dataValidation type="list" allowBlank="1" showInputMessage="1" showErrorMessage="1" promptTitle="Povinnost hradit zálohy" prompt="V roce 2008 pro mne neplatila povinnost hradit zálohy na pojistné." sqref="D66:O67">
      <formula1>$G$146</formula1>
    </dataValidation>
    <dataValidation type="list" allowBlank="1" showInputMessage="1" showErrorMessage="1" promptTitle="Povinnost hradit zálohy neplatí" prompt="v měsíci, kdy OSVČ:&#10;a) byla současně zaměstnancem a &#10;    zaměstnání bylo hlavním zdrojem &#10;    příjmů&#10;b) byla uznána po celý kalendářní &#10;    měsíc práce neschopnou" sqref="Q69:AB69">
      <formula1>"a,b,-,"</formula1>
    </dataValidation>
    <dataValidation type="list" allowBlank="1" showInputMessage="1" showErrorMessage="1" promptTitle="OSVČ bez min. vyměř. základu" prompt="V roce 2008 pro mne nebyl stanoven minimální vyměřovací základ." sqref="D71:O72">
      <formula1>$G$147</formula1>
    </dataValidation>
    <dataValidation type="list" allowBlank="1" showInputMessage="1" showErrorMessage="1" promptTitle="Min. vyměř. základ nestanoven " prompt="v měsíci, kdy:&#10;a) plátcem pojistného byl i stát&#10;b) ze zaměstnání bylo odvedeno pojistné  alespoň z MVZ&#10;c) pobírala nemocenské z nemocenského pojištění&#10;d) byla osobou s těžkým postižením&#10;e) dosáhla věku potřebného pro nárok na SD&#10;f)  pečovala o dítě" sqref="Q74:AB74">
      <formula1>"a,b,c,d,e,f,-,"</formula1>
    </dataValidation>
    <dataValidation allowBlank="1" showInputMessage="1" showErrorMessage="1" promptTitle="OSVČ bez min. vyměř. základu" prompt="V roce 2008 pro mne nebyl stanoven minimální vyměřovací základ." sqref="P71:P72"/>
    <dataValidation allowBlank="1" showInputMessage="1" showErrorMessage="1" promptTitle="Povinnost hradit zálohy" prompt="V roce 2008 pro mne neplatila povinnost hradit zálohy na pojistné." sqref="P66:P67"/>
    <dataValidation type="list" allowBlank="1" showInputMessage="1" showErrorMessage="1" sqref="C4:I6">
      <formula1>$AG$4:$AG$14</formula1>
    </dataValidation>
  </dataValidations>
  <hyperlinks>
    <hyperlink ref="E101" r:id="rId1" tooltip="Další údaje o bance" display="http://www.kurzy.cz/financi-katalog/financni.asp?A=D&amp;IDS=4&amp;S=37"/>
    <hyperlink ref="W101" r:id="rId2" tooltip="Další údaje o bance" display="http://www.kurzy.cz/financi-katalog/financni.asp?A=D&amp;IDS=4&amp;S=37"/>
    <hyperlink ref="E102" r:id="rId3" tooltip="Další údaje o bance" display="http://www.kurzy.cz/financi-katalog/financni.asp?A=D&amp;IDS=4&amp;S=25"/>
    <hyperlink ref="W102" r:id="rId4" tooltip="Další údaje o bance" display="http://www.kurzy.cz/financi-katalog/financni.asp?A=D&amp;IDS=4&amp;S=25"/>
    <hyperlink ref="E103" r:id="rId5" tooltip="Další údaje o bance" display="http://www.kurzy.cz/financi-katalog/financni.asp?A=D&amp;IDS=4&amp;S=13809"/>
    <hyperlink ref="W103" r:id="rId6" tooltip="Další údaje o bance" display="http://www.kurzy.cz/financi-katalog/financni.asp?A=D&amp;IDS=4&amp;S=13809"/>
    <hyperlink ref="E104" r:id="rId7" tooltip="Další údaje o bance" display="http://www.kurzy.cz/financi-katalog/financni.asp?A=D&amp;IDS=4&amp;S=29"/>
    <hyperlink ref="W104" r:id="rId8" tooltip="Další údaje o bance" display="http://www.kurzy.cz/financi-katalog/financni.asp?A=D&amp;IDS=4&amp;S=29"/>
    <hyperlink ref="E105" r:id="rId9" tooltip="Další údaje o bance" display="http://www.kurzy.cz/financi-katalog/financni.asp?A=D&amp;IDS=4&amp;S="/>
    <hyperlink ref="W105" r:id="rId10" tooltip="Další údaje o bance" display="http://www.kurzy.cz/financi-katalog/financni.asp?A=D&amp;IDS=4&amp;S="/>
    <hyperlink ref="E106" r:id="rId11" tooltip="Další údaje o bance" display="http://www.kurzy.cz/financi-katalog/financni.asp?A=D&amp;IDS=4&amp;S=21"/>
    <hyperlink ref="W106" r:id="rId12" tooltip="Další údaje o bance" display="http://www.kurzy.cz/financi-katalog/financni.asp?A=D&amp;IDS=4&amp;S=21"/>
    <hyperlink ref="E107" r:id="rId13" tooltip="Další údaje o bance" display="http://www.kurzy.cz/financni-katalog/Default.asp?A=D&amp;IDS=6&amp;S=78"/>
    <hyperlink ref="W107" r:id="rId14" tooltip="Další údaje o bance" display="http://www.kurzy.cz/financni-katalog/Default.asp?A=D&amp;IDS=6&amp;S=78"/>
    <hyperlink ref="E108" r:id="rId15" tooltip="Další údaje o bance" display="http://www.kurzy.cz/financi-katalog/financni.asp?A=D&amp;IDS=4&amp;S=22"/>
    <hyperlink ref="W108" r:id="rId16" tooltip="Další údaje o bance" display="http://www.kurzy.cz/financi-katalog/financni.asp?A=D&amp;IDS=4&amp;S=22"/>
    <hyperlink ref="E109" r:id="rId17" tooltip="Další údaje o bance" display="http://www.kurzy.cz/financi-katalog/financni.asp?A=D&amp;IDS=4&amp;S=28"/>
    <hyperlink ref="W109" r:id="rId18" tooltip="Další údaje o bance" display="http://www.kurzy.cz/financi-katalog/financni.asp?A=D&amp;IDS=4&amp;S=28"/>
    <hyperlink ref="E110" r:id="rId19" tooltip="Další údaje o bance" display="http://www.kurzy.cz/financi-katalog/financni.asp?A=D&amp;IDS=4&amp;S=17"/>
    <hyperlink ref="W110" r:id="rId20" tooltip="Další údaje o bance" display="http://www.kurzy.cz/financi-katalog/financni.asp?A=D&amp;IDS=4&amp;S=17"/>
    <hyperlink ref="E111" r:id="rId21" tooltip="Další údaje o bance" display="http://www.kurzy.cz/financi-katalog/financni.asp?A=D&amp;IDS=4&amp;S=15"/>
    <hyperlink ref="W111" r:id="rId22" tooltip="Další údaje o bance" display="http://www.kurzy.cz/financi-katalog/financni.asp?A=D&amp;IDS=4&amp;S=15"/>
    <hyperlink ref="E112" r:id="rId23" tooltip="Další údaje o bance" display="http://www.kurzy.cz/financi-katalog/financni.asp?A=D&amp;IDS=4&amp;S="/>
    <hyperlink ref="W112" r:id="rId24" tooltip="Další údaje o bance" display="http://www.kurzy.cz/financi-katalog/financni.asp?A=D&amp;IDS=4&amp;S="/>
    <hyperlink ref="E113" r:id="rId25" tooltip="Další údaje o bance" display="http://www.kurzy.cz/financi-katalog/financni.asp?A=D&amp;IDS=4&amp;S=35"/>
    <hyperlink ref="W113" r:id="rId26" tooltip="Další údaje o bance" display="http://www.kurzy.cz/financi-katalog/financni.asp?A=D&amp;IDS=4&amp;S=35"/>
    <hyperlink ref="E114" r:id="rId27" tooltip="Další údaje o bance" display="http://www.kurzy.cz/financi-katalog/financni.asp?A=D&amp;IDS=4&amp;S=34"/>
    <hyperlink ref="W114" r:id="rId28" tooltip="Další údaje o bance" display="http://www.kurzy.cz/financi-katalog/financni.asp?A=D&amp;IDS=4&amp;S=34"/>
    <hyperlink ref="E115" r:id="rId29" tooltip="Další údaje o bance" display="http://www.kurzy.cz/financi-katalog/financni.asp?A=D&amp;IDS=4&amp;S=24"/>
    <hyperlink ref="W115" r:id="rId30" tooltip="Další údaje o bance" display="http://www.kurzy.cz/financi-katalog/financni.asp?A=D&amp;IDS=4&amp;S=24"/>
    <hyperlink ref="E116" r:id="rId31" tooltip="Další údaje o bance" display="http://www.kurzy.cz/financi-katalog/financni.asp?A=D&amp;IDS=4&amp;S=19"/>
    <hyperlink ref="W116" r:id="rId32" tooltip="Další údaje o bance" display="http://www.kurzy.cz/financi-katalog/financni.asp?A=D&amp;IDS=4&amp;S=19"/>
    <hyperlink ref="E117" r:id="rId33" tooltip="Další údaje o bance" display="http://www.kurzy.cz/financi-katalog/financni.asp?A=D&amp;IDS=4&amp;S=14"/>
    <hyperlink ref="W117" r:id="rId34" tooltip="Další údaje o bance" display="http://www.kurzy.cz/financi-katalog/financni.asp?A=D&amp;IDS=4&amp;S=14"/>
    <hyperlink ref="E118" r:id="rId35" tooltip="Další údaje o bance" display="http://www.kurzy.cz/financi-katalog/financni.asp?A=D&amp;IDS=4&amp;S=41"/>
    <hyperlink ref="W118" r:id="rId36" tooltip="Další údaje o bance" display="http://www.kurzy.cz/financi-katalog/financni.asp?A=D&amp;IDS=4&amp;S=41"/>
    <hyperlink ref="E119" r:id="rId37" tooltip="Další údaje o bance" display="http://www.kurzy.cz/financi-katalog/financni.asp?A=D&amp;IDS=4&amp;S=36"/>
    <hyperlink ref="W119" r:id="rId38" tooltip="Další údaje o bance" display="http://www.kurzy.cz/financi-katalog/financni.asp?A=D&amp;IDS=4&amp;S=36"/>
    <hyperlink ref="E120" r:id="rId39" tooltip="Další údaje o bance" display="http://www.kurzy.cz/financi-katalog/financni.asp?A=D&amp;IDS=4&amp;S=40"/>
    <hyperlink ref="W120" r:id="rId40" tooltip="Další údaje o bance" display="http://www.kurzy.cz/financi-katalog/financni.asp?A=D&amp;IDS=4&amp;S=40"/>
    <hyperlink ref="E121" r:id="rId41" tooltip="Další údaje o bance" display="http://www.kurzy.cz/financi-katalog/financni.asp?A=D&amp;IDS=4&amp;S=33"/>
    <hyperlink ref="W121" r:id="rId42" tooltip="Další údaje o bance" display="http://www.kurzy.cz/financi-katalog/financni.asp?A=D&amp;IDS=4&amp;S=33"/>
    <hyperlink ref="E122" r:id="rId43" tooltip="Další údaje o bance" display="http://www.kurzy.cz/financi-katalog/financni.asp?A=D&amp;IDS=4&amp;S=18"/>
    <hyperlink ref="W122" r:id="rId44" tooltip="Další údaje o bance" display="http://www.kurzy.cz/financi-katalog/financni.asp?A=D&amp;IDS=4&amp;S=18"/>
    <hyperlink ref="E124" r:id="rId45" tooltip="Další údaje o bance" display="http://www.kurzy.cz/financni-katalog/Default.asp?A=D&amp;IDS=4&amp;S=24788"/>
    <hyperlink ref="W124" r:id="rId46" tooltip="Další údaje o bance" display="http://www.kurzy.cz/financni-katalog/Default.asp?A=D&amp;IDS=4&amp;S=24788"/>
    <hyperlink ref="E125" r:id="rId47" tooltip="Další údaje o bance" display="http://www.kurzy.cz/financi-katalog/financni.asp?A=D&amp;IDS=4&amp;S=49"/>
    <hyperlink ref="W125" r:id="rId48" tooltip="Další údaje o bance" display="http://www.kurzy.cz/financi-katalog/financni.asp?A=D&amp;IDS=4&amp;S=49"/>
    <hyperlink ref="E126" r:id="rId49" tooltip="Další údaje o bance" display="http://www.kurzy.cz/financi-katalog/financni.asp?A=D&amp;IDS=4&amp;S=47"/>
    <hyperlink ref="W126" r:id="rId50" tooltip="Další údaje o bance" display="http://www.kurzy.cz/financi-katalog/financni.asp?A=D&amp;IDS=4&amp;S=47"/>
    <hyperlink ref="E127" r:id="rId51" tooltip="Další údaje o bance" display="http://www.kurzy.cz/financi-katalog/financni.asp?A=D&amp;IDS=4&amp;S=27"/>
    <hyperlink ref="W127" r:id="rId52" tooltip="Další údaje o bance" display="http://www.kurzy.cz/financi-katalog/financni.asp?A=D&amp;IDS=4&amp;S=27"/>
    <hyperlink ref="E128" r:id="rId53" tooltip="Další údaje o bance" display="http://www.kurzy.cz/financni-katalog/Default.asp?A=D&amp;IDS=4&amp;S=50"/>
    <hyperlink ref="W128" r:id="rId54" tooltip="Další údaje o bance" display="http://www.kurzy.cz/financni-katalog/Default.asp?A=D&amp;IDS=4&amp;S=50"/>
    <hyperlink ref="E129" r:id="rId55" tooltip="Další údaje o bance" display="http://www.kurzy.cz/financi-katalog/financni.asp?A=D&amp;IDS=4&amp;S=43"/>
    <hyperlink ref="W129" r:id="rId56" tooltip="Další údaje o bance" display="http://www.kurzy.cz/financi-katalog/financni.asp?A=D&amp;IDS=4&amp;S=43"/>
    <hyperlink ref="E130" r:id="rId57" tooltip="Další údaje o bance" display="http://www.kurzy.cz/financi-katalog/financni.asp?A=D&amp;IDS=4&amp;S=23"/>
    <hyperlink ref="W130" r:id="rId58" tooltip="Další údaje o bance" display="http://www.kurzy.cz/financi-katalog/financni.asp?A=D&amp;IDS=4&amp;S=23"/>
    <hyperlink ref="E131" r:id="rId59" tooltip="Další údaje o bance" display="http://www.kurzy.cz/financi-katalog/financni.asp?A=D&amp;IDS=4&amp;S=51"/>
    <hyperlink ref="W131" r:id="rId60" tooltip="Další údaje o bance" display="http://www.kurzy.cz/financi-katalog/financni.asp?A=D&amp;IDS=4&amp;S=51"/>
    <hyperlink ref="E132" r:id="rId61" tooltip="Další údaje o bance" display="http://www.kurzy.cz/financi-katalog/financni.asp?A=D&amp;IDS=4&amp;S=24030"/>
    <hyperlink ref="W132" r:id="rId62" tooltip="Další údaje o bance" display="http://www.kurzy.cz/financi-katalog/financni.asp?A=D&amp;IDS=4&amp;S=24030"/>
    <hyperlink ref="E133" r:id="rId63" tooltip="Další údaje o bance" display="http://www.kurzy.cz/financi-katalog/financni.asp?A=D&amp;IDS=4&amp;S=2263"/>
    <hyperlink ref="W133" r:id="rId64" tooltip="Další údaje o bance" display="http://www.kurzy.cz/financi-katalog/financni.asp?A=D&amp;IDS=4&amp;S=2263"/>
    <hyperlink ref="E134" r:id="rId65" tooltip="Další údaje o bance" display="http://www.kurzy.cz/financi-katalog/financni.asp?A=D&amp;IDS=4&amp;S=42"/>
    <hyperlink ref="W134" r:id="rId66" tooltip="Další údaje o bance" display="http://www.kurzy.cz/financi-katalog/financni.asp?A=D&amp;IDS=4&amp;S=42"/>
    <hyperlink ref="E135" r:id="rId67" tooltip="Další údaje o bance" display="http://www.kurzy.cz/financi-katalog/financni.asp?A=D&amp;IDS=4&amp;S=45"/>
    <hyperlink ref="W135" r:id="rId68" tooltip="Další údaje o bance" display="http://www.kurzy.cz/financi-katalog/financni.asp?A=D&amp;IDS=4&amp;S=45"/>
    <hyperlink ref="E136" r:id="rId69" tooltip="Další údaje o bance" display="http://www.kurzy.cz/financi-katalog/financni.asp?A=D&amp;IDS=4&amp;S=2262"/>
    <hyperlink ref="W136" r:id="rId70" tooltip="Další údaje o bance" display="http://www.kurzy.cz/financi-katalog/financni.asp?A=D&amp;IDS=4&amp;S=2262"/>
    <hyperlink ref="E137" r:id="rId71" tooltip="Další údaje o bance" display="http://www.kurzy.cz/financi-katalog/financni.asp?A=D&amp;IDS=4&amp;S=2260"/>
    <hyperlink ref="W137" r:id="rId72" tooltip="Další údaje o bance" display="http://www.kurzy.cz/financi-katalog/financni.asp?A=D&amp;IDS=4&amp;S=2260"/>
    <hyperlink ref="E138" r:id="rId73" tooltip="Další údaje o bance" display="http://www.kurzy.cz/financi-katalog/financni.asp?A=D&amp;IDS=4&amp;S=20"/>
    <hyperlink ref="W138" r:id="rId74" tooltip="Další údaje o bance" display="http://www.kurzy.cz/financi-katalog/financni.asp?A=D&amp;IDS=4&amp;S=20"/>
    <hyperlink ref="E139" r:id="rId75" tooltip="Další údaje o bance" display="http://www.kurzy.cz/financi-katalog/financni.asp?A=D&amp;IDS=4&amp;S=30"/>
    <hyperlink ref="W139" r:id="rId76" tooltip="Další údaje o bance" display="http://www.kurzy.cz/financi-katalog/financni.asp?A=D&amp;IDS=4&amp;S=30"/>
    <hyperlink ref="E140" r:id="rId77" tooltip="Další údaje o bance" display="http://www.kurzy.cz/financi-katalog/financni.asp?A=D&amp;IDS=4&amp;S=24728"/>
    <hyperlink ref="W140" r:id="rId78" tooltip="Další údaje o bance" display="http://www.kurzy.cz/financi-katalog/financni.asp?A=D&amp;IDS=4&amp;S=24728"/>
  </hyperlinks>
  <printOptions horizontalCentered="1" verticalCentered="1"/>
  <pageMargins left="0.3937007874015748" right="0.31496062992125984" top="0.1968503937007874" bottom="0.1968503937007874" header="0.5118110236220472" footer="0.5118110236220472"/>
  <pageSetup cellComments="asDisplayed" horizontalDpi="300" verticalDpi="300" orientation="portrait" paperSize="9" scale="95" r:id="rId7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3"/>
  </sheetPr>
  <dimension ref="A1:J78"/>
  <sheetViews>
    <sheetView showGridLines="0" showRowColHeaders="0" zoomScalePageLayoutView="0" workbookViewId="0" topLeftCell="A1">
      <selection activeCell="E3" sqref="E3:E4"/>
    </sheetView>
  </sheetViews>
  <sheetFormatPr defaultColWidth="9.140625" defaultRowHeight="12.75"/>
  <cols>
    <col min="1" max="1" width="0.85546875" style="238" customWidth="1"/>
    <col min="2" max="2" width="5.7109375" style="372" customWidth="1"/>
    <col min="3" max="3" width="51.421875" style="238" customWidth="1"/>
    <col min="4" max="4" width="21.00390625" style="238" customWidth="1"/>
    <col min="5" max="5" width="14.421875" style="238" customWidth="1"/>
    <col min="6" max="6" width="9.00390625" style="238" customWidth="1"/>
    <col min="7" max="7" width="0.85546875" style="238" customWidth="1"/>
    <col min="8" max="8" width="12.7109375" style="238" hidden="1" customWidth="1"/>
    <col min="9" max="16384" width="9.140625" style="238" customWidth="1"/>
  </cols>
  <sheetData>
    <row r="1" spans="1:7" s="240" customFormat="1" ht="19.5" customHeight="1" thickBot="1">
      <c r="A1" s="142"/>
      <c r="B1" s="274" t="s">
        <v>208</v>
      </c>
      <c r="C1" s="275"/>
      <c r="D1" s="275"/>
      <c r="E1" s="276"/>
      <c r="F1" s="277"/>
      <c r="G1" s="142"/>
    </row>
    <row r="2" spans="1:7" ht="24.75" customHeight="1" thickBot="1">
      <c r="A2" s="115"/>
      <c r="B2" s="278" t="s">
        <v>209</v>
      </c>
      <c r="C2" s="279" t="s">
        <v>210</v>
      </c>
      <c r="D2" s="279"/>
      <c r="E2" s="280" t="s">
        <v>281</v>
      </c>
      <c r="F2" s="281" t="s">
        <v>297</v>
      </c>
      <c r="G2" s="115"/>
    </row>
    <row r="3" spans="1:7" ht="18" customHeight="1">
      <c r="A3" s="115"/>
      <c r="B3" s="722">
        <v>1</v>
      </c>
      <c r="C3" s="283" t="s">
        <v>211</v>
      </c>
      <c r="D3" s="284" t="s">
        <v>212</v>
      </c>
      <c r="E3" s="733"/>
      <c r="F3" s="285"/>
      <c r="G3" s="115"/>
    </row>
    <row r="4" spans="1:7" ht="3.75" customHeight="1">
      <c r="A4" s="115"/>
      <c r="B4" s="721"/>
      <c r="C4" s="115"/>
      <c r="D4" s="287"/>
      <c r="E4" s="734"/>
      <c r="F4" s="288"/>
      <c r="G4" s="115"/>
    </row>
    <row r="5" spans="1:7" ht="13.5" customHeight="1">
      <c r="A5" s="115"/>
      <c r="B5" s="722">
        <v>2</v>
      </c>
      <c r="C5" s="289" t="s">
        <v>213</v>
      </c>
      <c r="D5" s="290"/>
      <c r="E5" s="735"/>
      <c r="F5" s="291"/>
      <c r="G5" s="115"/>
    </row>
    <row r="6" spans="1:7" ht="14.25" customHeight="1">
      <c r="A6" s="115"/>
      <c r="B6" s="721"/>
      <c r="C6" s="283" t="s">
        <v>214</v>
      </c>
      <c r="D6" s="284" t="s">
        <v>215</v>
      </c>
      <c r="E6" s="734"/>
      <c r="F6" s="285"/>
      <c r="G6" s="115"/>
    </row>
    <row r="7" spans="1:7" ht="3.75" customHeight="1">
      <c r="A7" s="115"/>
      <c r="B7" s="721"/>
      <c r="C7" s="115"/>
      <c r="D7" s="287"/>
      <c r="E7" s="734"/>
      <c r="F7" s="288"/>
      <c r="G7" s="115"/>
    </row>
    <row r="8" spans="1:7" ht="3.75" customHeight="1">
      <c r="A8" s="115"/>
      <c r="B8" s="292"/>
      <c r="C8" s="293"/>
      <c r="D8" s="294"/>
      <c r="E8" s="735"/>
      <c r="F8" s="295"/>
      <c r="G8" s="115"/>
    </row>
    <row r="9" spans="1:7" ht="10.5" customHeight="1">
      <c r="A9" s="115"/>
      <c r="B9" s="723">
        <v>3</v>
      </c>
      <c r="C9" s="283" t="s">
        <v>216</v>
      </c>
      <c r="D9" s="287"/>
      <c r="E9" s="734"/>
      <c r="F9" s="288"/>
      <c r="G9" s="115"/>
    </row>
    <row r="10" spans="1:7" ht="10.5" customHeight="1">
      <c r="A10" s="115"/>
      <c r="B10" s="723"/>
      <c r="C10" s="296" t="s">
        <v>217</v>
      </c>
      <c r="D10" s="287"/>
      <c r="E10" s="734"/>
      <c r="F10" s="288"/>
      <c r="G10" s="115"/>
    </row>
    <row r="11" spans="1:7" ht="10.5" customHeight="1">
      <c r="A11" s="115"/>
      <c r="B11" s="723"/>
      <c r="C11" s="296" t="s">
        <v>218</v>
      </c>
      <c r="D11" s="287"/>
      <c r="E11" s="734"/>
      <c r="F11" s="288"/>
      <c r="G11" s="115"/>
    </row>
    <row r="12" spans="1:7" ht="10.5" customHeight="1">
      <c r="A12" s="115"/>
      <c r="B12" s="723"/>
      <c r="C12" s="296" t="s">
        <v>219</v>
      </c>
      <c r="D12" s="287"/>
      <c r="E12" s="734"/>
      <c r="F12" s="288"/>
      <c r="G12" s="115"/>
    </row>
    <row r="13" spans="1:7" ht="10.5" customHeight="1">
      <c r="A13" s="115"/>
      <c r="B13" s="723"/>
      <c r="C13" s="296" t="s">
        <v>220</v>
      </c>
      <c r="D13" s="287"/>
      <c r="E13" s="734"/>
      <c r="F13" s="288"/>
      <c r="G13" s="115"/>
    </row>
    <row r="14" spans="1:7" ht="10.5" customHeight="1">
      <c r="A14" s="115"/>
      <c r="B14" s="724"/>
      <c r="C14" s="298" t="s">
        <v>221</v>
      </c>
      <c r="D14" s="284" t="s">
        <v>222</v>
      </c>
      <c r="E14" s="738"/>
      <c r="F14" s="288"/>
      <c r="G14" s="115"/>
    </row>
    <row r="15" spans="1:7" ht="16.5" customHeight="1">
      <c r="A15" s="115"/>
      <c r="B15" s="282">
        <v>4</v>
      </c>
      <c r="C15" s="299" t="s">
        <v>223</v>
      </c>
      <c r="D15" s="294"/>
      <c r="E15" s="368"/>
      <c r="F15" s="291"/>
      <c r="G15" s="115"/>
    </row>
    <row r="16" spans="1:7" s="370" customFormat="1" ht="15" customHeight="1">
      <c r="A16" s="304"/>
      <c r="B16" s="300">
        <v>5</v>
      </c>
      <c r="C16" s="301" t="s">
        <v>300</v>
      </c>
      <c r="D16" s="302"/>
      <c r="E16" s="369"/>
      <c r="F16" s="303"/>
      <c r="G16" s="304"/>
    </row>
    <row r="17" spans="1:7" ht="12.75" customHeight="1">
      <c r="A17" s="115"/>
      <c r="B17" s="722">
        <v>6</v>
      </c>
      <c r="C17" s="296" t="s">
        <v>224</v>
      </c>
      <c r="D17" s="305"/>
      <c r="E17" s="739"/>
      <c r="F17" s="736"/>
      <c r="G17" s="115"/>
    </row>
    <row r="18" spans="1:7" ht="12.75" customHeight="1">
      <c r="A18" s="115"/>
      <c r="B18" s="723"/>
      <c r="C18" s="296" t="s">
        <v>225</v>
      </c>
      <c r="D18" s="307"/>
      <c r="E18" s="740"/>
      <c r="F18" s="737"/>
      <c r="G18" s="115"/>
    </row>
    <row r="19" spans="1:7" ht="12" customHeight="1">
      <c r="A19" s="115"/>
      <c r="B19" s="723"/>
      <c r="C19" s="296" t="s">
        <v>226</v>
      </c>
      <c r="D19" s="308" t="s">
        <v>227</v>
      </c>
      <c r="E19" s="740"/>
      <c r="F19" s="737"/>
      <c r="G19" s="115"/>
    </row>
    <row r="20" spans="1:7" ht="3.75" customHeight="1">
      <c r="A20" s="115"/>
      <c r="B20" s="723"/>
      <c r="C20" s="115"/>
      <c r="D20" s="309"/>
      <c r="E20" s="740"/>
      <c r="F20" s="737"/>
      <c r="G20" s="115"/>
    </row>
    <row r="21" spans="1:7" ht="14.25" customHeight="1">
      <c r="A21" s="115"/>
      <c r="B21" s="282"/>
      <c r="C21" s="289" t="s">
        <v>228</v>
      </c>
      <c r="D21" s="310"/>
      <c r="E21" s="728">
        <f>(H22*E17)</f>
        <v>0</v>
      </c>
      <c r="F21" s="306"/>
      <c r="G21" s="115"/>
    </row>
    <row r="22" spans="1:8" ht="16.5" customHeight="1">
      <c r="A22" s="115"/>
      <c r="B22" s="297">
        <v>9</v>
      </c>
      <c r="C22" s="311" t="s">
        <v>273</v>
      </c>
      <c r="D22" s="312"/>
      <c r="E22" s="727"/>
      <c r="F22" s="313"/>
      <c r="G22" s="115"/>
      <c r="H22" s="245">
        <v>10780</v>
      </c>
    </row>
    <row r="23" spans="1:8" ht="18" customHeight="1">
      <c r="A23" s="115"/>
      <c r="B23" s="722">
        <v>12</v>
      </c>
      <c r="C23" s="314" t="s">
        <v>229</v>
      </c>
      <c r="D23" s="315"/>
      <c r="E23" s="728">
        <f>IF(ROUND(0.5*(E3-E5),2)&lt;E21,E21,ROUND(0.5*(E3-E5),2))</f>
        <v>0</v>
      </c>
      <c r="F23" s="316"/>
      <c r="G23" s="115"/>
      <c r="H23" s="245"/>
    </row>
    <row r="24" spans="1:8" ht="9.75" customHeight="1">
      <c r="A24" s="115"/>
      <c r="B24" s="724"/>
      <c r="C24" s="298" t="s">
        <v>230</v>
      </c>
      <c r="D24" s="317"/>
      <c r="E24" s="726"/>
      <c r="F24" s="318"/>
      <c r="G24" s="115"/>
      <c r="H24" s="245"/>
    </row>
    <row r="25" spans="1:8" ht="15" customHeight="1">
      <c r="A25" s="115"/>
      <c r="B25" s="722">
        <v>13</v>
      </c>
      <c r="C25" s="289" t="s">
        <v>231</v>
      </c>
      <c r="D25" s="315"/>
      <c r="E25" s="728">
        <f>IF(ROUND((E23+E8)-H26,2)&lt;0,0,ROUND((E23+E8)-H26,2))</f>
        <v>0</v>
      </c>
      <c r="F25" s="319"/>
      <c r="G25" s="115"/>
      <c r="H25" s="245"/>
    </row>
    <row r="26" spans="1:8" ht="12.75" customHeight="1">
      <c r="A26" s="115"/>
      <c r="B26" s="723"/>
      <c r="C26" s="283" t="s">
        <v>232</v>
      </c>
      <c r="D26" s="317"/>
      <c r="E26" s="726"/>
      <c r="F26" s="318"/>
      <c r="G26" s="115"/>
      <c r="H26" s="245">
        <v>1034880</v>
      </c>
    </row>
    <row r="27" spans="1:8" ht="11.25" customHeight="1">
      <c r="A27" s="115"/>
      <c r="B27" s="724"/>
      <c r="C27" s="320" t="s">
        <v>233</v>
      </c>
      <c r="D27" s="312"/>
      <c r="E27" s="727"/>
      <c r="F27" s="321"/>
      <c r="G27" s="115"/>
      <c r="H27" s="245"/>
    </row>
    <row r="28" spans="1:8" ht="17.25" customHeight="1">
      <c r="A28" s="115"/>
      <c r="B28" s="723">
        <v>14</v>
      </c>
      <c r="C28" s="322" t="s">
        <v>234</v>
      </c>
      <c r="D28" s="323"/>
      <c r="E28" s="726">
        <f>IF(ROUND((E23-E25),2)&lt;0,0,ROUND((E23-E25),2))</f>
        <v>0</v>
      </c>
      <c r="F28" s="318"/>
      <c r="G28" s="115"/>
      <c r="H28" s="245"/>
    </row>
    <row r="29" spans="1:8" ht="12" customHeight="1">
      <c r="A29" s="115"/>
      <c r="B29" s="721"/>
      <c r="C29" s="324" t="s">
        <v>235</v>
      </c>
      <c r="D29" s="325"/>
      <c r="E29" s="726"/>
      <c r="F29" s="327"/>
      <c r="G29" s="714"/>
      <c r="H29" s="373">
        <f>IF(ROUND((0.5*(E3-E5)+E8)-H33,2)&lt;0,0,ROUND((0.5*(E3-E5)+E8)-H33,2))</f>
        <v>0</v>
      </c>
    </row>
    <row r="30" spans="1:8" ht="14.25" customHeight="1">
      <c r="A30" s="115"/>
      <c r="B30" s="729"/>
      <c r="C30" s="320" t="s">
        <v>233</v>
      </c>
      <c r="D30" s="326"/>
      <c r="E30" s="727"/>
      <c r="F30" s="313"/>
      <c r="G30" s="714"/>
      <c r="H30" s="712">
        <f>IF(ROUND((E23-H29),2)&lt;0,0,ROUND((E23-H29),2))</f>
        <v>0</v>
      </c>
    </row>
    <row r="31" spans="1:8" ht="12" customHeight="1">
      <c r="A31" s="115"/>
      <c r="B31" s="722">
        <v>15</v>
      </c>
      <c r="C31" s="317" t="s">
        <v>236</v>
      </c>
      <c r="D31" s="317"/>
      <c r="E31" s="728">
        <f>IF(E15&lt;=0,0,ROUND(E28*E16/E15,2))</f>
        <v>0</v>
      </c>
      <c r="F31" s="327"/>
      <c r="G31" s="714"/>
      <c r="H31" s="712"/>
    </row>
    <row r="32" spans="1:8" ht="8.25" customHeight="1">
      <c r="A32" s="115"/>
      <c r="B32" s="723"/>
      <c r="C32" s="328" t="s">
        <v>237</v>
      </c>
      <c r="D32" s="328"/>
      <c r="E32" s="726"/>
      <c r="F32" s="327"/>
      <c r="G32" s="115"/>
      <c r="H32" s="712"/>
    </row>
    <row r="33" spans="1:8" ht="11.25" customHeight="1">
      <c r="A33" s="115"/>
      <c r="B33" s="730"/>
      <c r="C33" s="329" t="s">
        <v>238</v>
      </c>
      <c r="D33" s="330"/>
      <c r="E33" s="727"/>
      <c r="F33" s="313"/>
      <c r="G33" s="115"/>
      <c r="H33" s="245">
        <v>1130640</v>
      </c>
    </row>
    <row r="34" spans="1:7" ht="14.25" customHeight="1">
      <c r="A34" s="115"/>
      <c r="B34" s="722">
        <v>16</v>
      </c>
      <c r="C34" s="331" t="s">
        <v>239</v>
      </c>
      <c r="D34" s="332"/>
      <c r="E34" s="748">
        <f>IF(TRUNC(0.135*E31+0.99)&gt;=0,TRUNC(0.135*E31+0.99,0))</f>
        <v>0</v>
      </c>
      <c r="F34" s="318"/>
      <c r="G34" s="115"/>
    </row>
    <row r="35" spans="1:7" ht="13.5" customHeight="1">
      <c r="A35" s="115"/>
      <c r="B35" s="721"/>
      <c r="C35" s="324" t="s">
        <v>240</v>
      </c>
      <c r="D35" s="333"/>
      <c r="E35" s="749"/>
      <c r="F35" s="318"/>
      <c r="G35" s="115"/>
    </row>
    <row r="36" spans="1:7" ht="13.5" customHeight="1" thickBot="1">
      <c r="A36" s="115"/>
      <c r="B36" s="725"/>
      <c r="C36" s="334" t="s">
        <v>241</v>
      </c>
      <c r="D36" s="335"/>
      <c r="E36" s="750"/>
      <c r="F36" s="336"/>
      <c r="G36" s="115"/>
    </row>
    <row r="37" spans="1:7" ht="19.5" customHeight="1" thickBot="1">
      <c r="A37" s="115"/>
      <c r="B37" s="731" t="s">
        <v>242</v>
      </c>
      <c r="C37" s="732"/>
      <c r="D37" s="732"/>
      <c r="E37" s="732"/>
      <c r="F37" s="732"/>
      <c r="G37" s="115"/>
    </row>
    <row r="38" spans="1:7" ht="24.75" customHeight="1" thickBot="1">
      <c r="A38" s="115"/>
      <c r="B38" s="278" t="s">
        <v>209</v>
      </c>
      <c r="C38" s="279" t="s">
        <v>210</v>
      </c>
      <c r="D38" s="279"/>
      <c r="E38" s="280" t="s">
        <v>281</v>
      </c>
      <c r="F38" s="281" t="s">
        <v>297</v>
      </c>
      <c r="G38" s="115"/>
    </row>
    <row r="39" spans="1:7" ht="13.5" customHeight="1">
      <c r="A39" s="115"/>
      <c r="B39" s="720">
        <v>41</v>
      </c>
      <c r="C39" s="337" t="s">
        <v>299</v>
      </c>
      <c r="D39" s="338"/>
      <c r="E39" s="733"/>
      <c r="F39" s="339"/>
      <c r="G39" s="115"/>
    </row>
    <row r="40" spans="1:7" ht="13.5" customHeight="1">
      <c r="A40" s="115"/>
      <c r="B40" s="721"/>
      <c r="C40" s="340" t="s">
        <v>243</v>
      </c>
      <c r="D40" s="341"/>
      <c r="E40" s="734"/>
      <c r="F40" s="288"/>
      <c r="G40" s="115"/>
    </row>
    <row r="41" spans="1:7" ht="12.75" customHeight="1">
      <c r="A41" s="115"/>
      <c r="B41" s="286"/>
      <c r="C41" s="340" t="s">
        <v>244</v>
      </c>
      <c r="D41" s="342" t="s">
        <v>245</v>
      </c>
      <c r="E41" s="734"/>
      <c r="F41" s="288"/>
      <c r="G41" s="115"/>
    </row>
    <row r="42" spans="1:7" ht="15.75" customHeight="1">
      <c r="A42" s="115"/>
      <c r="B42" s="722">
        <v>43</v>
      </c>
      <c r="C42" s="343" t="s">
        <v>246</v>
      </c>
      <c r="D42" s="344"/>
      <c r="E42" s="751">
        <f>E39-E34</f>
        <v>0</v>
      </c>
      <c r="F42" s="745"/>
      <c r="G42" s="115"/>
    </row>
    <row r="43" spans="1:7" ht="12.75">
      <c r="A43" s="115"/>
      <c r="B43" s="721"/>
      <c r="C43" s="345" t="s">
        <v>247</v>
      </c>
      <c r="D43" s="345"/>
      <c r="E43" s="752"/>
      <c r="F43" s="746"/>
      <c r="G43" s="115"/>
    </row>
    <row r="44" spans="1:7" ht="12.75">
      <c r="A44" s="115"/>
      <c r="B44" s="721"/>
      <c r="C44" s="347" t="s">
        <v>298</v>
      </c>
      <c r="D44" s="348"/>
      <c r="E44" s="752"/>
      <c r="F44" s="746"/>
      <c r="G44" s="115"/>
    </row>
    <row r="45" spans="1:7" ht="12" customHeight="1" thickBot="1">
      <c r="A45" s="115"/>
      <c r="B45" s="725"/>
      <c r="C45" s="349" t="s">
        <v>248</v>
      </c>
      <c r="D45" s="342" t="s">
        <v>249</v>
      </c>
      <c r="E45" s="753"/>
      <c r="F45" s="747"/>
      <c r="G45" s="115"/>
    </row>
    <row r="46" spans="1:7" ht="19.5" customHeight="1" thickBot="1">
      <c r="A46" s="115"/>
      <c r="B46" s="731" t="s">
        <v>250</v>
      </c>
      <c r="C46" s="732"/>
      <c r="D46" s="732"/>
      <c r="E46" s="732"/>
      <c r="F46" s="732"/>
      <c r="G46" s="115"/>
    </row>
    <row r="47" spans="1:7" ht="24.75" customHeight="1" thickBot="1">
      <c r="A47" s="115"/>
      <c r="B47" s="278" t="s">
        <v>209</v>
      </c>
      <c r="C47" s="279" t="s">
        <v>210</v>
      </c>
      <c r="D47" s="279"/>
      <c r="E47" s="280" t="s">
        <v>281</v>
      </c>
      <c r="F47" s="281" t="s">
        <v>297</v>
      </c>
      <c r="G47" s="115"/>
    </row>
    <row r="48" spans="1:7" ht="11.25" customHeight="1">
      <c r="A48" s="115"/>
      <c r="B48" s="720">
        <v>51</v>
      </c>
      <c r="C48" s="350" t="s">
        <v>251</v>
      </c>
      <c r="D48" s="351"/>
      <c r="E48" s="352"/>
      <c r="F48" s="339"/>
      <c r="G48" s="115"/>
    </row>
    <row r="49" spans="1:7" ht="12" customHeight="1">
      <c r="A49" s="115"/>
      <c r="B49" s="721"/>
      <c r="C49" s="353" t="s">
        <v>252</v>
      </c>
      <c r="D49" s="354"/>
      <c r="E49" s="713">
        <f>IF(D60="ano",D73,D74)</f>
        <v>0</v>
      </c>
      <c r="F49" s="713"/>
      <c r="G49" s="115"/>
    </row>
    <row r="50" spans="1:7" ht="12" customHeight="1">
      <c r="A50" s="115"/>
      <c r="B50" s="721"/>
      <c r="C50" s="115" t="s">
        <v>274</v>
      </c>
      <c r="D50" s="354"/>
      <c r="E50" s="713"/>
      <c r="F50" s="713"/>
      <c r="G50" s="115"/>
    </row>
    <row r="51" spans="1:7" ht="11.25" customHeight="1">
      <c r="A51" s="115"/>
      <c r="B51" s="721"/>
      <c r="C51" s="355" t="s">
        <v>253</v>
      </c>
      <c r="D51" s="347"/>
      <c r="E51" s="356"/>
      <c r="F51" s="346"/>
      <c r="G51" s="115"/>
    </row>
    <row r="52" spans="1:7" ht="13.5" customHeight="1">
      <c r="A52" s="115"/>
      <c r="B52" s="721"/>
      <c r="C52" s="357" t="s">
        <v>254</v>
      </c>
      <c r="D52" s="358"/>
      <c r="E52" s="359" t="str">
        <f>IF(E49&lt;0,0,"  ")</f>
        <v>  </v>
      </c>
      <c r="F52" s="346"/>
      <c r="G52" s="115"/>
    </row>
    <row r="53" spans="1:7" ht="13.5" customHeight="1">
      <c r="A53" s="115"/>
      <c r="B53" s="721"/>
      <c r="C53" s="741" t="s">
        <v>275</v>
      </c>
      <c r="D53" s="742"/>
      <c r="E53" s="359"/>
      <c r="F53" s="346"/>
      <c r="G53" s="115"/>
    </row>
    <row r="54" spans="1:7" ht="12" customHeight="1">
      <c r="A54" s="115"/>
      <c r="B54" s="721"/>
      <c r="C54" s="743" t="s">
        <v>255</v>
      </c>
      <c r="D54" s="744"/>
      <c r="E54" s="716"/>
      <c r="F54" s="288"/>
      <c r="G54" s="115"/>
    </row>
    <row r="55" spans="1:10" ht="13.5" customHeight="1">
      <c r="A55" s="115"/>
      <c r="B55" s="721"/>
      <c r="C55" s="719" t="s">
        <v>276</v>
      </c>
      <c r="D55" s="358" t="s">
        <v>256</v>
      </c>
      <c r="E55" s="716"/>
      <c r="F55" s="288"/>
      <c r="G55" s="115"/>
      <c r="J55" s="371"/>
    </row>
    <row r="56" spans="1:7" ht="7.5" customHeight="1">
      <c r="A56" s="115"/>
      <c r="B56" s="721"/>
      <c r="C56" s="719"/>
      <c r="D56" s="361"/>
      <c r="E56" s="362"/>
      <c r="F56" s="288"/>
      <c r="G56" s="115"/>
    </row>
    <row r="57" spans="1:7" ht="13.5" customHeight="1">
      <c r="A57" s="115"/>
      <c r="B57" s="721"/>
      <c r="C57" s="363" t="s">
        <v>277</v>
      </c>
      <c r="D57" s="360" t="s">
        <v>257</v>
      </c>
      <c r="E57" s="713"/>
      <c r="F57" s="288"/>
      <c r="G57" s="115"/>
    </row>
    <row r="58" spans="1:7" ht="13.5" customHeight="1">
      <c r="A58" s="115"/>
      <c r="B58" s="721"/>
      <c r="C58" s="347" t="s">
        <v>278</v>
      </c>
      <c r="D58" s="376"/>
      <c r="E58" s="715"/>
      <c r="F58" s="288"/>
      <c r="G58" s="115"/>
    </row>
    <row r="59" spans="1:7" ht="13.5" customHeight="1">
      <c r="A59" s="115"/>
      <c r="B59" s="721"/>
      <c r="C59" s="363" t="s">
        <v>279</v>
      </c>
      <c r="D59" s="284" t="s">
        <v>256</v>
      </c>
      <c r="E59" s="362"/>
      <c r="F59" s="288"/>
      <c r="G59" s="115"/>
    </row>
    <row r="60" spans="1:7" ht="13.5" customHeight="1">
      <c r="A60" s="115"/>
      <c r="B60" s="721"/>
      <c r="C60" s="347"/>
      <c r="D60" s="376"/>
      <c r="E60" s="717"/>
      <c r="F60" s="288"/>
      <c r="G60" s="115"/>
    </row>
    <row r="61" spans="1:7" ht="13.5" customHeight="1">
      <c r="A61" s="115"/>
      <c r="B61" s="721"/>
      <c r="C61" s="363" t="s">
        <v>280</v>
      </c>
      <c r="D61" s="364"/>
      <c r="E61" s="718"/>
      <c r="F61" s="288"/>
      <c r="G61" s="115"/>
    </row>
    <row r="62" spans="1:7" ht="13.5" customHeight="1">
      <c r="A62" s="115"/>
      <c r="B62" s="721"/>
      <c r="C62" s="347" t="s">
        <v>258</v>
      </c>
      <c r="D62" s="284" t="s">
        <v>259</v>
      </c>
      <c r="E62" s="356"/>
      <c r="F62" s="288"/>
      <c r="G62" s="115"/>
    </row>
    <row r="63" spans="1:7" ht="13.5" customHeight="1">
      <c r="A63" s="115"/>
      <c r="B63" s="721"/>
      <c r="C63" s="115"/>
      <c r="D63" s="376"/>
      <c r="E63" s="375">
        <f>IF(D63="ANO",0,"")</f>
      </c>
      <c r="F63" s="288"/>
      <c r="G63" s="115"/>
    </row>
    <row r="64" spans="1:7" ht="6" customHeight="1" thickBot="1">
      <c r="A64" s="115"/>
      <c r="B64" s="725"/>
      <c r="C64" s="349"/>
      <c r="D64" s="365"/>
      <c r="E64" s="366"/>
      <c r="F64" s="367"/>
      <c r="G64" s="115"/>
    </row>
    <row r="65" ht="12.75" customHeight="1">
      <c r="B65" s="374" t="s">
        <v>272</v>
      </c>
    </row>
    <row r="66" spans="2:6" ht="12.75">
      <c r="B66" s="711"/>
      <c r="C66" s="711"/>
      <c r="D66" s="711"/>
      <c r="E66" s="711"/>
      <c r="F66" s="711"/>
    </row>
    <row r="69" spans="3:4" ht="12.75" hidden="1">
      <c r="C69" s="238" t="s">
        <v>260</v>
      </c>
      <c r="D69" s="238">
        <f>IF(E15=0,0,IF(0.135*0.5*(E3-E5)/E15&lt;1590,1590,IF(0.135*0.5*(E3-E5)/E15&gt;12720-(0.135*E8/E15),12720-(0.135*E8/E15),TRUNC(0.135*0.5*(E3-E5)/E15+0.99))))</f>
        <v>0</v>
      </c>
    </row>
    <row r="70" ht="12.75" hidden="1">
      <c r="D70" s="238">
        <f>IF(E15=0,0,IF(0.135*0.5*(E3-E5)/E15&lt;1590,1590,IF(0.135*0.5*(E3-E5)/E15&gt;12720,12720,TRUNC(0.135*0.5*(E3-E5)/E15+0.99))))</f>
        <v>0</v>
      </c>
    </row>
    <row r="71" spans="3:4" ht="12.75" hidden="1">
      <c r="C71" s="238" t="s">
        <v>261</v>
      </c>
      <c r="D71" s="238">
        <f>IF(E15=0,0,IF(0.135*0.5*(E3-E5)/E15&lt;=0,0,IF(0.135*0.5*(E3-E5)/E15&gt;12720-(0.135*E8/E15),12720-(0.135*E8/E15),TRUNC(0.135*0.5*(E3-E5)/E15+0.99))))</f>
        <v>0</v>
      </c>
    </row>
    <row r="72" ht="12.75" hidden="1">
      <c r="D72" s="238">
        <f>IF(E15=0,0,IF(0.135*0.5*(E3-E5)/E15&lt;=0,0,IF(0.135*0.5*(E3-E5)/E15&gt;12720,12720,TRUNC(0.135*0.5*(E3-E5)/E15+0.99))))</f>
        <v>0</v>
      </c>
    </row>
    <row r="73" spans="3:4" ht="12.75" hidden="1">
      <c r="C73" s="238" t="str">
        <f>IF(D58="Ano","Ne","Ano")</f>
        <v>Ano</v>
      </c>
      <c r="D73" s="238">
        <f>IF(G29&gt;0,D69,D70)</f>
        <v>0</v>
      </c>
    </row>
    <row r="74" spans="3:4" ht="12.75" hidden="1">
      <c r="C74" s="238" t="str">
        <f>IF(D60="Ano","Ne","Ano")</f>
        <v>Ano</v>
      </c>
      <c r="D74" s="238">
        <f>IF(G29&gt;0,D71,D72)</f>
        <v>0</v>
      </c>
    </row>
    <row r="75" ht="12.75" hidden="1">
      <c r="C75" s="238" t="str">
        <f>IF(D60="Ano","Ne","Ano")</f>
        <v>Ano</v>
      </c>
    </row>
    <row r="78" spans="3:4" ht="12.75">
      <c r="C78" s="372"/>
      <c r="D78" s="372"/>
    </row>
  </sheetData>
  <sheetProtection sheet="1" objects="1" scenarios="1" selectLockedCells="1"/>
  <mergeCells count="39">
    <mergeCell ref="E42:E45"/>
    <mergeCell ref="F17:F20"/>
    <mergeCell ref="B9:B14"/>
    <mergeCell ref="E21:E22"/>
    <mergeCell ref="E23:E24"/>
    <mergeCell ref="E8:E14"/>
    <mergeCell ref="B23:B24"/>
    <mergeCell ref="B17:B20"/>
    <mergeCell ref="E17:E20"/>
    <mergeCell ref="B48:B64"/>
    <mergeCell ref="B28:B30"/>
    <mergeCell ref="B31:B33"/>
    <mergeCell ref="B34:B36"/>
    <mergeCell ref="B37:F37"/>
    <mergeCell ref="B46:F46"/>
    <mergeCell ref="C53:D53"/>
    <mergeCell ref="C54:D54"/>
    <mergeCell ref="F42:F45"/>
    <mergeCell ref="E31:E33"/>
    <mergeCell ref="B25:B27"/>
    <mergeCell ref="B42:B45"/>
    <mergeCell ref="E28:E30"/>
    <mergeCell ref="E25:E27"/>
    <mergeCell ref="B3:B4"/>
    <mergeCell ref="B5:B7"/>
    <mergeCell ref="E3:E4"/>
    <mergeCell ref="E5:E7"/>
    <mergeCell ref="E34:E36"/>
    <mergeCell ref="E39:E41"/>
    <mergeCell ref="B66:F66"/>
    <mergeCell ref="H30:H32"/>
    <mergeCell ref="F49:F50"/>
    <mergeCell ref="G29:G31"/>
    <mergeCell ref="E57:E58"/>
    <mergeCell ref="E54:E55"/>
    <mergeCell ref="E60:E61"/>
    <mergeCell ref="E49:E50"/>
    <mergeCell ref="C55:C56"/>
    <mergeCell ref="B39:B40"/>
  </mergeCells>
  <conditionalFormatting sqref="E57:E58">
    <cfRule type="expression" priority="1" dxfId="1" stopIfTrue="1">
      <formula>D63="ANO"</formula>
    </cfRule>
  </conditionalFormatting>
  <conditionalFormatting sqref="F49:F50">
    <cfRule type="expression" priority="2" dxfId="1" stopIfTrue="1">
      <formula>E63="ANO"</formula>
    </cfRule>
  </conditionalFormatting>
  <conditionalFormatting sqref="E49:E50">
    <cfRule type="expression" priority="3" dxfId="1" stopIfTrue="1">
      <formula>D63="ANO"</formula>
    </cfRule>
    <cfRule type="cellIs" priority="4" dxfId="1" operator="lessThan" stopIfTrue="1">
      <formula>0</formula>
    </cfRule>
  </conditionalFormatting>
  <conditionalFormatting sqref="E60:E61">
    <cfRule type="expression" priority="5" dxfId="1" stopIfTrue="1">
      <formula>#REF!="ANO"</formula>
    </cfRule>
  </conditionalFormatting>
  <conditionalFormatting sqref="E52:E53">
    <cfRule type="expression" priority="6" dxfId="0" stopIfTrue="1">
      <formula>$E$49&gt;0</formula>
    </cfRule>
  </conditionalFormatting>
  <dataValidations count="7">
    <dataValidation type="list" allowBlank="1" showInputMessage="1" showErrorMessage="1" promptTitle="Souběh se zaměstnáním" prompt="Mám souběžné zaměstnání, které je hlavním zdrojem příjmů, nejsem povinna platit zálohy na pojistné.&#10;&#10;&#10;" sqref="D63">
      <formula1>$C$75</formula1>
    </dataValidation>
    <dataValidation allowBlank="1" showInputMessage="1" showErrorMessage="1" promptTitle="Řádek 1" prompt="Uveďte úhrn příjmů." sqref="E3:E4"/>
    <dataValidation allowBlank="1" showInputMessage="1" showErrorMessage="1" promptTitle="Řádek 2" prompt="Uveďte úhrn výdajů.&#10;" sqref="E5:E7"/>
    <dataValidation type="list" allowBlank="1" showInputMessage="1" showErrorMessage="1" sqref="E15:E20">
      <formula1>"0,1,2,3,4,5,6,7,8,9,10,11,12,"</formula1>
    </dataValidation>
    <dataValidation type="list" allowBlank="1" showInputMessage="1" showErrorMessage="1" promptTitle="Minimální vyměřovací základ" prompt="Jsem OSVČ, pro kterou není stanoven minimální vyměřovací základ.&#10;" sqref="D58">
      <formula1>$C$74</formula1>
    </dataValidation>
    <dataValidation type="list" allowBlank="1" showInputMessage="1" showErrorMessage="1" promptTitle="Minimální vyměřovací základ" prompt="Jsem OSVČ, pro kterou platí minimální vyměřovací základ.&#10;" sqref="D60">
      <formula1>$C$73</formula1>
    </dataValidation>
    <dataValidation allowBlank="1" showInputMessage="1" showErrorMessage="1" promptTitle="Řádek 3" prompt="Uveďte úhrn vyměřovacích základů zaměstnance.&#10;" sqref="E8:E14"/>
  </dataValidations>
  <printOptions horizontalCentered="1" verticalCentered="1"/>
  <pageMargins left="0.11811023622047245" right="0.11811023622047245" top="0.1968503937007874" bottom="0.1968503937007874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MAFRA,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OSVČ_ZP</dc:title>
  <dc:subject/>
  <dc:creator>NOBODY</dc:creator>
  <cp:keywords/>
  <dc:description/>
  <cp:lastModifiedBy>MAFRA, a.s.</cp:lastModifiedBy>
  <cp:lastPrinted>2009-03-06T13:24:03Z</cp:lastPrinted>
  <dcterms:created xsi:type="dcterms:W3CDTF">2009-03-05T13:31:08Z</dcterms:created>
  <dcterms:modified xsi:type="dcterms:W3CDTF">2009-03-26T13:10:01Z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